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DG V4\Aides de jeu\"/>
    </mc:Choice>
  </mc:AlternateContent>
  <xr:revisionPtr revIDLastSave="0" documentId="13_ncr:1_{BEC538D7-3F12-4C9B-876A-6634C95DF3E4}" xr6:coauthVersionLast="47" xr6:coauthVersionMax="47" xr10:uidLastSave="{00000000-0000-0000-0000-000000000000}"/>
  <bookViews>
    <workbookView xWindow="-120" yWindow="-120" windowWidth="29040" windowHeight="16440" tabRatio="752" xr2:uid="{00000000-000D-0000-FFFF-FFFF00000000}"/>
  </bookViews>
  <sheets>
    <sheet name="Standard format (200 pts)" sheetId="7" r:id="rId1"/>
    <sheet name="Reduced format (100 pts)" sheetId="9" r:id="rId2"/>
    <sheet name="Big battles (300 pts)" sheetId="10" r:id="rId3"/>
    <sheet name="Version History" sheetId="2" r:id="rId4"/>
    <sheet name="Armies V4" sheetId="8" r:id="rId5"/>
  </sheets>
  <definedNames>
    <definedName name="_xlnm._FilterDatabase" localSheetId="2" hidden="1">'Big battles (300 pts)'!$F$5:$J$7</definedName>
    <definedName name="_xlnm._FilterDatabase" localSheetId="1" hidden="1">'Reduced format (100 pts)'!$F$5:$J$7</definedName>
    <definedName name="_xlnm._FilterDatabase" localSheetId="0" hidden="1">'Standard format (200 pts)'!$F$5:$J$7</definedName>
    <definedName name="Allié" localSheetId="2">'Big battles (300 pts)'!$N$88:$N$93</definedName>
    <definedName name="Allié" localSheetId="1">'Reduced format (100 pts)'!$N$79:$N$84</definedName>
    <definedName name="Allié" localSheetId="0">'Standard format (200 pts)'!$N$89:$N$94</definedName>
    <definedName name="Allié">#REF!</definedName>
    <definedName name="Camp" localSheetId="2">'Big battles (300 pts)'!$N$95:$N$96</definedName>
    <definedName name="Camp" localSheetId="1">'Reduced format (100 pts)'!$N$86:$N$87</definedName>
    <definedName name="Camp" localSheetId="0">'Standard format (200 pts)'!$N$96:$N$97</definedName>
    <definedName name="Camp">#REF!</definedName>
    <definedName name="General" localSheetId="2">'Big battles (300 pts)'!$K$88:$K$92</definedName>
    <definedName name="General" localSheetId="1">'Reduced format (100 pts)'!$K$79:$K$83</definedName>
    <definedName name="General" localSheetId="0">'Standard format (200 pts)'!$K$89:$K$93</definedName>
    <definedName name="General">#REF!</definedName>
    <definedName name="Qualité" localSheetId="2">'Big battles (300 pts)'!$P$88:$P$90</definedName>
    <definedName name="Qualité" localSheetId="1">'Reduced format (100 pts)'!$P$79:$P$81</definedName>
    <definedName name="Qualité" localSheetId="0">'Standard format (200 pts)'!$P$89:$P$91</definedName>
    <definedName name="Qualité">#REF!</definedName>
    <definedName name="Terrain" localSheetId="2">'Big battles (300 pts)'!$M$88:$M$93</definedName>
    <definedName name="Terrain" localSheetId="1">'Reduced format (100 pts)'!$M$79:$M$84</definedName>
    <definedName name="Terrain" localSheetId="0">'Standard format (200 pts)'!$M$89:$M$94</definedName>
    <definedName name="Terrain">#REF!</definedName>
    <definedName name="Type" localSheetId="2">'Big battles (300 pts)'!$E$88:$E$229</definedName>
    <definedName name="Type" localSheetId="1">'Reduced format (100 pts)'!$E$79:$E$220</definedName>
    <definedName name="Type" localSheetId="0">'Standard format (200 pts)'!$E$89:$E$233</definedName>
    <definedName name="Type">#REF!</definedName>
    <definedName name="_xlnm.Print_Area" localSheetId="2">'Big battles (300 pts)'!$A$1:$J$55</definedName>
    <definedName name="_xlnm.Print_Area" localSheetId="1">'Reduced format (100 pts)'!$A$1:$J$34</definedName>
    <definedName name="_xlnm.Print_Area" localSheetId="0">'Standard format (200 pts)'!$A$1:$J$44</definedName>
  </definedNames>
  <calcPr calcId="181029"/>
</workbook>
</file>

<file path=xl/calcChain.xml><?xml version="1.0" encoding="utf-8"?>
<calcChain xmlns="http://schemas.openxmlformats.org/spreadsheetml/2006/main">
  <c r="H48" i="10" l="1"/>
  <c r="H49" i="10"/>
  <c r="H50" i="10"/>
  <c r="H51" i="10"/>
  <c r="H52" i="10"/>
  <c r="H47" i="10"/>
  <c r="H37" i="10"/>
  <c r="H38" i="10"/>
  <c r="H39" i="10"/>
  <c r="H40" i="10"/>
  <c r="H41" i="10"/>
  <c r="H36" i="10"/>
  <c r="H25" i="10"/>
  <c r="H26" i="10"/>
  <c r="H27" i="10"/>
  <c r="H28" i="10"/>
  <c r="H29" i="10"/>
  <c r="H30" i="10"/>
  <c r="H24" i="10"/>
  <c r="H13" i="10"/>
  <c r="H14" i="10"/>
  <c r="H15" i="10"/>
  <c r="H16" i="10"/>
  <c r="H17" i="10"/>
  <c r="H18" i="10"/>
  <c r="H12" i="10"/>
  <c r="H25" i="9"/>
  <c r="H26" i="9"/>
  <c r="H27" i="9"/>
  <c r="H28" i="9"/>
  <c r="H29" i="9"/>
  <c r="H30" i="9"/>
  <c r="H24" i="9"/>
  <c r="H13" i="9"/>
  <c r="H14" i="9"/>
  <c r="H15" i="9"/>
  <c r="H16" i="9"/>
  <c r="H17" i="9"/>
  <c r="H18" i="9"/>
  <c r="H12" i="9"/>
  <c r="N48" i="10"/>
  <c r="N49" i="10"/>
  <c r="N50" i="10"/>
  <c r="N51" i="10"/>
  <c r="N52" i="10"/>
  <c r="N37" i="10"/>
  <c r="N38" i="10"/>
  <c r="N39" i="10"/>
  <c r="N40" i="10"/>
  <c r="N41" i="10"/>
  <c r="N47" i="10"/>
  <c r="N36" i="10"/>
  <c r="N25" i="10"/>
  <c r="N26" i="10"/>
  <c r="N27" i="10"/>
  <c r="N28" i="10"/>
  <c r="N29" i="10"/>
  <c r="N30" i="10"/>
  <c r="N24" i="10"/>
  <c r="N13" i="10"/>
  <c r="N14" i="10"/>
  <c r="N15" i="10"/>
  <c r="N16" i="10"/>
  <c r="N17" i="10"/>
  <c r="N18" i="10"/>
  <c r="N12" i="10"/>
  <c r="L48" i="10"/>
  <c r="L49" i="10"/>
  <c r="L50" i="10"/>
  <c r="L51" i="10"/>
  <c r="L52" i="10"/>
  <c r="L37" i="10"/>
  <c r="L38" i="10"/>
  <c r="L39" i="10"/>
  <c r="L40" i="10"/>
  <c r="L41" i="10"/>
  <c r="L25" i="10"/>
  <c r="L26" i="10"/>
  <c r="L27" i="10"/>
  <c r="L28" i="10"/>
  <c r="L29" i="10"/>
  <c r="L30" i="10"/>
  <c r="L47" i="10"/>
  <c r="L36" i="10"/>
  <c r="L24" i="10"/>
  <c r="L13" i="10"/>
  <c r="L14" i="10"/>
  <c r="L15" i="10"/>
  <c r="L16" i="10"/>
  <c r="L17" i="10"/>
  <c r="L18" i="10"/>
  <c r="L12" i="10"/>
  <c r="N25" i="9"/>
  <c r="N26" i="9"/>
  <c r="N27" i="9"/>
  <c r="N28" i="9"/>
  <c r="N29" i="9"/>
  <c r="N30" i="9"/>
  <c r="N24" i="9"/>
  <c r="N13" i="9"/>
  <c r="N14" i="9"/>
  <c r="N15" i="9"/>
  <c r="N16" i="9"/>
  <c r="N17" i="9"/>
  <c r="N18" i="9"/>
  <c r="N12" i="9"/>
  <c r="L25" i="9"/>
  <c r="L26" i="9"/>
  <c r="L27" i="9"/>
  <c r="L28" i="9"/>
  <c r="L29" i="9"/>
  <c r="L30" i="9"/>
  <c r="L24" i="9"/>
  <c r="L13" i="9"/>
  <c r="L14" i="9"/>
  <c r="L15" i="9"/>
  <c r="L16" i="9"/>
  <c r="L17" i="9"/>
  <c r="L18" i="9"/>
  <c r="L12" i="9"/>
  <c r="D3" i="7"/>
  <c r="H24" i="7"/>
  <c r="H12" i="7"/>
  <c r="J48" i="10" l="1"/>
  <c r="J49" i="10"/>
  <c r="J50" i="10"/>
  <c r="J51" i="10"/>
  <c r="J52" i="10"/>
  <c r="J47" i="10"/>
  <c r="J37" i="10"/>
  <c r="J38" i="10"/>
  <c r="J39" i="10"/>
  <c r="J40" i="10"/>
  <c r="J41" i="10"/>
  <c r="J36" i="10"/>
  <c r="J25" i="10"/>
  <c r="J26" i="10"/>
  <c r="J27" i="10"/>
  <c r="J28" i="10"/>
  <c r="J29" i="10"/>
  <c r="J30" i="10"/>
  <c r="J24" i="10"/>
  <c r="J13" i="10"/>
  <c r="J14" i="10"/>
  <c r="J15" i="10"/>
  <c r="J16" i="10"/>
  <c r="J17" i="10"/>
  <c r="J18" i="10"/>
  <c r="J12" i="10"/>
  <c r="J25" i="9"/>
  <c r="J26" i="9"/>
  <c r="J27" i="9"/>
  <c r="J28" i="9"/>
  <c r="J29" i="9"/>
  <c r="J30" i="9"/>
  <c r="J24" i="9"/>
  <c r="J13" i="9"/>
  <c r="J14" i="9"/>
  <c r="J15" i="9"/>
  <c r="J16" i="9"/>
  <c r="J17" i="9"/>
  <c r="J18" i="9"/>
  <c r="J12" i="9"/>
  <c r="H13" i="7"/>
  <c r="J13" i="7" s="1"/>
  <c r="H14" i="7"/>
  <c r="J14" i="7" s="1"/>
  <c r="H15" i="7"/>
  <c r="J15" i="7" s="1"/>
  <c r="H16" i="7"/>
  <c r="J16" i="7" s="1"/>
  <c r="H17" i="7"/>
  <c r="J17" i="7" s="1"/>
  <c r="H18" i="7"/>
  <c r="J18" i="7" s="1"/>
  <c r="H37" i="7"/>
  <c r="J37" i="7" s="1"/>
  <c r="H38" i="7"/>
  <c r="J38" i="7" s="1"/>
  <c r="H39" i="7"/>
  <c r="J39" i="7" s="1"/>
  <c r="H40" i="7"/>
  <c r="J40" i="7" s="1"/>
  <c r="H41" i="7"/>
  <c r="J41" i="7" s="1"/>
  <c r="H36" i="7"/>
  <c r="J36" i="7" s="1"/>
  <c r="H25" i="7"/>
  <c r="J25" i="7" s="1"/>
  <c r="H26" i="7"/>
  <c r="J26" i="7" s="1"/>
  <c r="H27" i="7"/>
  <c r="J27" i="7" s="1"/>
  <c r="H28" i="7"/>
  <c r="J28" i="7" s="1"/>
  <c r="H29" i="7"/>
  <c r="J29" i="7" s="1"/>
  <c r="H30" i="7"/>
  <c r="J30" i="7" s="1"/>
  <c r="J24" i="7"/>
  <c r="J12" i="7"/>
  <c r="J45" i="10"/>
  <c r="J34" i="10"/>
  <c r="J22" i="10"/>
  <c r="J10" i="10"/>
  <c r="J7" i="10"/>
  <c r="F7" i="10"/>
  <c r="J6" i="10"/>
  <c r="D3" i="10"/>
  <c r="J22" i="9"/>
  <c r="J10" i="9"/>
  <c r="J7" i="9"/>
  <c r="F7" i="9"/>
  <c r="J6" i="9"/>
  <c r="D3" i="9"/>
  <c r="F7" i="7"/>
  <c r="J7" i="7"/>
  <c r="J6" i="7"/>
  <c r="J10" i="7"/>
  <c r="L12" i="7"/>
  <c r="N12" i="7"/>
  <c r="L13" i="7"/>
  <c r="N13" i="7"/>
  <c r="L14" i="7"/>
  <c r="N14" i="7"/>
  <c r="L15" i="7"/>
  <c r="N15" i="7"/>
  <c r="L16" i="7"/>
  <c r="N16" i="7"/>
  <c r="L17" i="7"/>
  <c r="N17" i="7"/>
  <c r="L18" i="7"/>
  <c r="N18" i="7"/>
  <c r="J22" i="7"/>
  <c r="L24" i="7"/>
  <c r="N24" i="7"/>
  <c r="L25" i="7"/>
  <c r="N25" i="7"/>
  <c r="L26" i="7"/>
  <c r="N26" i="7"/>
  <c r="L27" i="7"/>
  <c r="N27" i="7"/>
  <c r="L28" i="7"/>
  <c r="N28" i="7"/>
  <c r="L29" i="7"/>
  <c r="N29" i="7"/>
  <c r="L30" i="7"/>
  <c r="N30" i="7"/>
  <c r="J34" i="7"/>
  <c r="L36" i="7"/>
  <c r="N36" i="7"/>
  <c r="L37" i="7"/>
  <c r="N37" i="7"/>
  <c r="L38" i="7"/>
  <c r="N38" i="7"/>
  <c r="L39" i="7"/>
  <c r="N39" i="7"/>
  <c r="L40" i="7"/>
  <c r="N40" i="7"/>
  <c r="L41" i="7"/>
  <c r="N41" i="7"/>
  <c r="N42" i="10" l="1"/>
  <c r="A42" i="10" s="1"/>
  <c r="N53" i="10"/>
  <c r="A53" i="10" s="1"/>
  <c r="J31" i="10"/>
  <c r="N19" i="10"/>
  <c r="A19" i="10" s="1"/>
  <c r="L55" i="10"/>
  <c r="L3" i="10" s="1"/>
  <c r="J3" i="10" s="1"/>
  <c r="N31" i="10"/>
  <c r="A31" i="10" s="1"/>
  <c r="J53" i="10"/>
  <c r="J31" i="9"/>
  <c r="N31" i="9"/>
  <c r="A31" i="9" s="1"/>
  <c r="N19" i="9"/>
  <c r="A19" i="9" s="1"/>
  <c r="L34" i="9"/>
  <c r="L3" i="9" s="1"/>
  <c r="J3" i="9" s="1"/>
  <c r="N19" i="7"/>
  <c r="A19" i="7" s="1"/>
  <c r="N31" i="7"/>
  <c r="A31" i="7" s="1"/>
  <c r="J42" i="7"/>
  <c r="J31" i="7"/>
  <c r="N42" i="7"/>
  <c r="A42" i="7" s="1"/>
  <c r="L44" i="7"/>
  <c r="J19" i="7"/>
  <c r="J19" i="9"/>
  <c r="J19" i="10"/>
  <c r="J42" i="10"/>
  <c r="A34" i="9" l="1"/>
  <c r="J34" i="9"/>
  <c r="A55" i="10"/>
  <c r="J55" i="10"/>
  <c r="L3" i="7"/>
  <c r="J3" i="7" s="1"/>
  <c r="A44" i="7"/>
  <c r="J44" i="7"/>
</calcChain>
</file>

<file path=xl/sharedStrings.xml><?xml version="1.0" encoding="utf-8"?>
<sst xmlns="http://schemas.openxmlformats.org/spreadsheetml/2006/main" count="1297" uniqueCount="530">
  <si>
    <t>Type</t>
  </si>
  <si>
    <t>Budget</t>
  </si>
  <si>
    <t>Total</t>
  </si>
  <si>
    <t>Initiative</t>
  </si>
  <si>
    <t>Elite</t>
  </si>
  <si>
    <t>---------</t>
  </si>
  <si>
    <t>----------</t>
  </si>
  <si>
    <t>--------</t>
  </si>
  <si>
    <t>Corps I</t>
  </si>
  <si>
    <t>Corps II</t>
  </si>
  <si>
    <t>Corps III</t>
  </si>
  <si>
    <t>-----------------</t>
  </si>
  <si>
    <t>Fortifications</t>
  </si>
  <si>
    <t>Data</t>
  </si>
  <si>
    <t>Date / option</t>
  </si>
  <si>
    <t>Mediocre</t>
  </si>
  <si>
    <t>-</t>
  </si>
  <si>
    <t>Init</t>
  </si>
  <si>
    <t>Hyksos</t>
  </si>
  <si>
    <t>Urartu</t>
  </si>
  <si>
    <t>Huns</t>
  </si>
  <si>
    <t>Beja</t>
  </si>
  <si>
    <t>Hussite</t>
  </si>
  <si>
    <t>Siam</t>
  </si>
  <si>
    <t>Pueblos</t>
  </si>
  <si>
    <t>3.0</t>
  </si>
  <si>
    <t>Reco</t>
  </si>
  <si>
    <t>Bonus LH</t>
  </si>
  <si>
    <t>3.1</t>
  </si>
  <si>
    <t>4.0</t>
  </si>
  <si>
    <t>Version 4</t>
  </si>
  <si>
    <t>Reco LH</t>
  </si>
  <si>
    <t>Xiongnu</t>
  </si>
  <si>
    <t>Xianbei</t>
  </si>
  <si>
    <t>Xi Xia</t>
  </si>
  <si>
    <t>Jurchen-Jin</t>
  </si>
  <si>
    <t>Standard</t>
  </si>
  <si>
    <t>Obstacles</t>
  </si>
  <si>
    <t xml:space="preserve">      200 pts</t>
  </si>
  <si>
    <t xml:space="preserve">      100 pts</t>
  </si>
  <si>
    <t>Reco LH/LI</t>
  </si>
  <si>
    <t>Bonus LH/LI</t>
  </si>
  <si>
    <t>V4</t>
  </si>
  <si>
    <t>300 pts</t>
  </si>
  <si>
    <t xml:space="preserve">      V4</t>
  </si>
  <si>
    <t>Sumer and Akkad</t>
  </si>
  <si>
    <t>Sumerian Successor</t>
  </si>
  <si>
    <t>Amorite Highlanders</t>
  </si>
  <si>
    <t>Elamite</t>
  </si>
  <si>
    <t>Old Assyrian and Babylonian</t>
  </si>
  <si>
    <t>Kassite Babylonian</t>
  </si>
  <si>
    <t>Assyrian</t>
  </si>
  <si>
    <t>Neo-Babylonian</t>
  </si>
  <si>
    <t>Assyrian Empire and Sargonid</t>
  </si>
  <si>
    <t>Old and Middle Kingdom Egyptian</t>
  </si>
  <si>
    <t>Nubian</t>
  </si>
  <si>
    <t>Libyan</t>
  </si>
  <si>
    <t>New Kingdom Egyptian</t>
  </si>
  <si>
    <t>Libyan Egyptian</t>
  </si>
  <si>
    <t>Kushite Egyptian</t>
  </si>
  <si>
    <t>Ancient Bedouin</t>
  </si>
  <si>
    <t>Syrian City States</t>
  </si>
  <si>
    <t>Oman and Gulf States</t>
  </si>
  <si>
    <t>Hittite</t>
  </si>
  <si>
    <t>Hurri-Mitanni</t>
  </si>
  <si>
    <t>Syria, Canaan and Ugarit</t>
  </si>
  <si>
    <t>Ancient Hebrew</t>
  </si>
  <si>
    <t>Sea Peoples</t>
  </si>
  <si>
    <t>Philistine</t>
  </si>
  <si>
    <t>Aramaean and Neo-Hittite</t>
  </si>
  <si>
    <t>Medes</t>
  </si>
  <si>
    <t>Phrygian</t>
  </si>
  <si>
    <t>Mycenaean</t>
  </si>
  <si>
    <t>Geometric Greek</t>
  </si>
  <si>
    <t>Phoenicians of Cyprus</t>
  </si>
  <si>
    <t>Celts</t>
  </si>
  <si>
    <t>Indus Valley</t>
  </si>
  <si>
    <t>Vedic Indian</t>
  </si>
  <si>
    <t>Erlitou Shang Chinese</t>
  </si>
  <si>
    <t>Zhou and Spring and Autumn Chinese</t>
  </si>
  <si>
    <t>Early Macedonian</t>
  </si>
  <si>
    <t>Alexandrian Macedonian</t>
  </si>
  <si>
    <t>Alexander the Great</t>
  </si>
  <si>
    <t>Early Successors</t>
  </si>
  <si>
    <t>Seleucid</t>
  </si>
  <si>
    <t>Ptolemaic</t>
  </si>
  <si>
    <t>Pyrrhic</t>
  </si>
  <si>
    <t>Later Macedonian</t>
  </si>
  <si>
    <t>Graeco-Bactrian and Graeco-Indian</t>
  </si>
  <si>
    <t>Italic Tribes</t>
  </si>
  <si>
    <t>Etruscan</t>
  </si>
  <si>
    <t>Tullian Roman</t>
  </si>
  <si>
    <t>Syracusan</t>
  </si>
  <si>
    <t>Campanian, Lucanian, Apulian and Bruttian</t>
  </si>
  <si>
    <t>Camillan Roman</t>
  </si>
  <si>
    <t>Republican Roman</t>
  </si>
  <si>
    <t>Early Carthaginian</t>
  </si>
  <si>
    <t>Carthaginian</t>
  </si>
  <si>
    <t>Numidian</t>
  </si>
  <si>
    <t>Saitic Egyptian</t>
  </si>
  <si>
    <t>Kyrenean Greek</t>
  </si>
  <si>
    <t>Meroitic Kushite</t>
  </si>
  <si>
    <t>Classical Greek</t>
  </si>
  <si>
    <t>Hellenistic Greek</t>
  </si>
  <si>
    <t>Illyrian</t>
  </si>
  <si>
    <t>Thracian</t>
  </si>
  <si>
    <t>Achaemenid Persian</t>
  </si>
  <si>
    <t>Lydian</t>
  </si>
  <si>
    <t>Lycian</t>
  </si>
  <si>
    <t>Bithynian</t>
  </si>
  <si>
    <t>Later Achaemenid Persian</t>
  </si>
  <si>
    <t>Cappadocian</t>
  </si>
  <si>
    <t>Bosporan Kingdom</t>
  </si>
  <si>
    <t>Armenian</t>
  </si>
  <si>
    <t>Galatian</t>
  </si>
  <si>
    <t>Pergamon</t>
  </si>
  <si>
    <t>Aramaean</t>
  </si>
  <si>
    <t>Early Arab</t>
  </si>
  <si>
    <t>Scythian</t>
  </si>
  <si>
    <t>Sarmatian</t>
  </si>
  <si>
    <t>Vietnamese</t>
  </si>
  <si>
    <t>Classical Indian</t>
  </si>
  <si>
    <t>Warring States</t>
  </si>
  <si>
    <t>Yayoi Japanese</t>
  </si>
  <si>
    <t>Triumvirate Roman</t>
  </si>
  <si>
    <t>Early Imperial Roman</t>
  </si>
  <si>
    <t>Middle Imperial Roman</t>
  </si>
  <si>
    <t>Late Imperial Roman</t>
  </si>
  <si>
    <t>Patrician Roman</t>
  </si>
  <si>
    <t>Gallic</t>
  </si>
  <si>
    <t>Ancient Spanish</t>
  </si>
  <si>
    <t>German</t>
  </si>
  <si>
    <t>Dacian and Carpi</t>
  </si>
  <si>
    <t>Visigoth</t>
  </si>
  <si>
    <t>Vandal</t>
  </si>
  <si>
    <t>Ostrogoth</t>
  </si>
  <si>
    <t>Gepid, Herul, Taifali and Sciri</t>
  </si>
  <si>
    <t>Franks, Alemanni, Burgundi, Suevi</t>
  </si>
  <si>
    <t>Ancient British</t>
  </si>
  <si>
    <t>Caledonian, Scots-Irish and Pictish</t>
  </si>
  <si>
    <t>Saxon, Anglo-Saxon, Frisian, Jutes</t>
  </si>
  <si>
    <t>Britto-Roman</t>
  </si>
  <si>
    <t>Parthian</t>
  </si>
  <si>
    <t>Judaean Jewish</t>
  </si>
  <si>
    <t>Commagene</t>
  </si>
  <si>
    <t>Mithridatic</t>
  </si>
  <si>
    <t>Palmyran</t>
  </si>
  <si>
    <t>Kushan</t>
  </si>
  <si>
    <t>Alan</t>
  </si>
  <si>
    <t>Sassanid Persian</t>
  </si>
  <si>
    <t>Hephthalite Huns</t>
  </si>
  <si>
    <t>Blemmyes and Nobatae</t>
  </si>
  <si>
    <t>Moors</t>
  </si>
  <si>
    <t>Kingdom of Axum</t>
  </si>
  <si>
    <t>Han Chinese</t>
  </si>
  <si>
    <t>Three Kingdoms Chinese</t>
  </si>
  <si>
    <t>Chinese Northern and Southern Dynasties</t>
  </si>
  <si>
    <t>Tamil Indian</t>
  </si>
  <si>
    <t>Three Kingdoms Korean</t>
  </si>
  <si>
    <t>Kofun-Nara Japanese</t>
  </si>
  <si>
    <t>Emishi</t>
  </si>
  <si>
    <t>Justinian Byzantine</t>
  </si>
  <si>
    <t>Maurikian Byzantine</t>
  </si>
  <si>
    <t>Thematic Byzantine</t>
  </si>
  <si>
    <t>Nikephorian Byzantine</t>
  </si>
  <si>
    <t>Armenian Principality</t>
  </si>
  <si>
    <t>Bagratid Armenian</t>
  </si>
  <si>
    <t>Arab Conquest</t>
  </si>
  <si>
    <t>Umayyad Arab</t>
  </si>
  <si>
    <t>North African Arab</t>
  </si>
  <si>
    <t>Andalusian Arab</t>
  </si>
  <si>
    <t>Abbasid Arab</t>
  </si>
  <si>
    <t>Arab Indian</t>
  </si>
  <si>
    <t>Khurasanian</t>
  </si>
  <si>
    <t>Tulunid and Iqshidid Egyptian</t>
  </si>
  <si>
    <t>Bedouin Dynasties</t>
  </si>
  <si>
    <t>Sogdian and Central Asia City States</t>
  </si>
  <si>
    <t>Central Asian Turkish</t>
  </si>
  <si>
    <t>Visigoth in Spain</t>
  </si>
  <si>
    <t>African Vandal</t>
  </si>
  <si>
    <t>Lombard</t>
  </si>
  <si>
    <t>Italian Ostrogoth</t>
  </si>
  <si>
    <t>Later Scots-Irish</t>
  </si>
  <si>
    <t>Post Roman British</t>
  </si>
  <si>
    <t>Later Pictish</t>
  </si>
  <si>
    <t>Merovingian Frankish</t>
  </si>
  <si>
    <t>Armourican Breton</t>
  </si>
  <si>
    <t>Welsh</t>
  </si>
  <si>
    <t>Anglo-Saxon</t>
  </si>
  <si>
    <t>Astur-Leónese and Navarrese</t>
  </si>
  <si>
    <t>Carolingian Frankish</t>
  </si>
  <si>
    <t>Later Franks</t>
  </si>
  <si>
    <t>Viking and Leidang</t>
  </si>
  <si>
    <t>Irish</t>
  </si>
  <si>
    <t>Scots</t>
  </si>
  <si>
    <t>Slav</t>
  </si>
  <si>
    <t>Avar</t>
  </si>
  <si>
    <t>Bulgar</t>
  </si>
  <si>
    <t>Khazar</t>
  </si>
  <si>
    <t>Serbo-Croatian</t>
  </si>
  <si>
    <t>Magyar</t>
  </si>
  <si>
    <t>Pecheneg</t>
  </si>
  <si>
    <t>Rus</t>
  </si>
  <si>
    <t>Christian Nubian</t>
  </si>
  <si>
    <t>Burmese</t>
  </si>
  <si>
    <t>Hindu Indian</t>
  </si>
  <si>
    <t>Sui and Tang Chinese</t>
  </si>
  <si>
    <t>Tibetan</t>
  </si>
  <si>
    <t>Khmer Empire and Cham</t>
  </si>
  <si>
    <t>Nanzhao and Dali</t>
  </si>
  <si>
    <t>Tang and Five Dynasties Chinese</t>
  </si>
  <si>
    <t>Heian Japanese</t>
  </si>
  <si>
    <t>Shatuo Turkish</t>
  </si>
  <si>
    <t>Tribal Mongol</t>
  </si>
  <si>
    <t>Norman</t>
  </si>
  <si>
    <t>Anglo-Danish</t>
  </si>
  <si>
    <t>Anglo-Norman</t>
  </si>
  <si>
    <t>Feudal French</t>
  </si>
  <si>
    <t>Feudal English</t>
  </si>
  <si>
    <t>Feudal Scots</t>
  </si>
  <si>
    <t>Feudal Welsh</t>
  </si>
  <si>
    <t>Feudal Anglo-Irish</t>
  </si>
  <si>
    <t>Scots Isles and Highlanders</t>
  </si>
  <si>
    <t xml:space="preserve">Kingdom of Sicily </t>
  </si>
  <si>
    <t>Communal Italian</t>
  </si>
  <si>
    <t>Feudal Spanish</t>
  </si>
  <si>
    <t>Feudal German</t>
  </si>
  <si>
    <t>Konstantinan Byzantine</t>
  </si>
  <si>
    <t>Komnenan Byzantine</t>
  </si>
  <si>
    <t>Cilician Armenian</t>
  </si>
  <si>
    <t>Crusader</t>
  </si>
  <si>
    <t>Later Crusader</t>
  </si>
  <si>
    <t>Frankish Cyprus</t>
  </si>
  <si>
    <t>Eastern Latin Empire</t>
  </si>
  <si>
    <t>Dailami Dynasties</t>
  </si>
  <si>
    <t>Kurdish Dynasties</t>
  </si>
  <si>
    <t>Ghaznavid</t>
  </si>
  <si>
    <t>Fatimid Egyptian</t>
  </si>
  <si>
    <t>Seljuk Turks</t>
  </si>
  <si>
    <t>Taifa Kingdoms</t>
  </si>
  <si>
    <t>Syrian</t>
  </si>
  <si>
    <t>Ghurid</t>
  </si>
  <si>
    <t>Ayyubid Egyptian</t>
  </si>
  <si>
    <t>Khwarazmian</t>
  </si>
  <si>
    <t>Sahelian Empire</t>
  </si>
  <si>
    <t>Tuareg</t>
  </si>
  <si>
    <t>Berber</t>
  </si>
  <si>
    <t>Feudal Polish</t>
  </si>
  <si>
    <t>Feudal Hungarian</t>
  </si>
  <si>
    <t>Georgian</t>
  </si>
  <si>
    <t>Feudal Russian</t>
  </si>
  <si>
    <t>Cuman</t>
  </si>
  <si>
    <t>Feudal Scandinavian</t>
  </si>
  <si>
    <t>Prussian and Estonian</t>
  </si>
  <si>
    <t>Teutonic Knights</t>
  </si>
  <si>
    <t>Samurai</t>
  </si>
  <si>
    <t>Khitan-Liao</t>
  </si>
  <si>
    <t>Goryeo Korean</t>
  </si>
  <si>
    <t>Medieval Vietnamese</t>
  </si>
  <si>
    <t>Song Chinese</t>
  </si>
  <si>
    <t>Qara-Khitan</t>
  </si>
  <si>
    <t>Mongol Empire</t>
  </si>
  <si>
    <t>Granadine</t>
  </si>
  <si>
    <t>Swiss</t>
  </si>
  <si>
    <t>Medieval Scots</t>
  </si>
  <si>
    <t>Medieval Irish</t>
  </si>
  <si>
    <t>Medieval Anglo-Irish</t>
  </si>
  <si>
    <t>Condottieri</t>
  </si>
  <si>
    <t>Hundred Years War English</t>
  </si>
  <si>
    <t>Hundred Years War French</t>
  </si>
  <si>
    <t>Medieval German</t>
  </si>
  <si>
    <t>Medieval Spanish</t>
  </si>
  <si>
    <t>Kingdom of Navarre</t>
  </si>
  <si>
    <t>Free Company</t>
  </si>
  <si>
    <t>Burgundian</t>
  </si>
  <si>
    <t>Low Countries</t>
  </si>
  <si>
    <t>Medieval Welsh</t>
  </si>
  <si>
    <t>French Ordonnance</t>
  </si>
  <si>
    <t>Burgundian Ordonnance</t>
  </si>
  <si>
    <t>Wars of the Roses</t>
  </si>
  <si>
    <t>Lithuanian</t>
  </si>
  <si>
    <t>Medieval Hungarian</t>
  </si>
  <si>
    <t>Muscovite Russian</t>
  </si>
  <si>
    <t>Medieval Scandinavian</t>
  </si>
  <si>
    <t>Golden Horde</t>
  </si>
  <si>
    <t>Medieval Teutonic</t>
  </si>
  <si>
    <t>Medieval Polish</t>
  </si>
  <si>
    <t>Serbian Empire</t>
  </si>
  <si>
    <t>Second Bulgarian Empire</t>
  </si>
  <si>
    <t>Later Byzantine</t>
  </si>
  <si>
    <t>Mamluk</t>
  </si>
  <si>
    <t>Turkoman</t>
  </si>
  <si>
    <t>Ottoman Turkish</t>
  </si>
  <si>
    <t>Catalan Company</t>
  </si>
  <si>
    <t>Order of St John</t>
  </si>
  <si>
    <t>Medieval Cyprus</t>
  </si>
  <si>
    <t>Vlach and Moldavian</t>
  </si>
  <si>
    <t>Albanian</t>
  </si>
  <si>
    <t>Ottoman Empire</t>
  </si>
  <si>
    <t>Besieged Byzantine</t>
  </si>
  <si>
    <t>Islamic Persian</t>
  </si>
  <si>
    <t>Ilkhanid Mongol</t>
  </si>
  <si>
    <t>Steppe Mongol</t>
  </si>
  <si>
    <t>Jalayirid</t>
  </si>
  <si>
    <t>Timurid</t>
  </si>
  <si>
    <t>Black Sheep &amp; White Sheep Turkoman</t>
  </si>
  <si>
    <t>Delhi Sultanate</t>
  </si>
  <si>
    <t>Vijayanagar Kingdom</t>
  </si>
  <si>
    <t>Indonesian and Malay</t>
  </si>
  <si>
    <t>Yuan Chinese</t>
  </si>
  <si>
    <t>Later Samurai</t>
  </si>
  <si>
    <t>Ming Chinese</t>
  </si>
  <si>
    <t>Yi Korean</t>
  </si>
  <si>
    <t>Olmec</t>
  </si>
  <si>
    <t>Maya</t>
  </si>
  <si>
    <t>Zapotec and Mixtec</t>
  </si>
  <si>
    <t>Toltec</t>
  </si>
  <si>
    <t>Chinantec</t>
  </si>
  <si>
    <t>Tarascan</t>
  </si>
  <si>
    <t>Aztec</t>
  </si>
  <si>
    <t>Texcala</t>
  </si>
  <si>
    <t>Inca</t>
  </si>
  <si>
    <t>Chanca</t>
  </si>
  <si>
    <t>Mochica and Chimu</t>
  </si>
  <si>
    <t>Tupi</t>
  </si>
  <si>
    <t>Mapuche</t>
  </si>
  <si>
    <t>Chichimec</t>
  </si>
  <si>
    <t>Polynesian and Melanesian</t>
  </si>
  <si>
    <t>First spreadsheet in English for AdG V3</t>
  </si>
  <si>
    <t>Revised to correct language errors and apply correct locks</t>
  </si>
  <si>
    <t>3.2</t>
  </si>
  <si>
    <t>Revised to fix ally selection, add second ally (for Greeks) and remove duplicate name references</t>
  </si>
  <si>
    <t>Revised to add missing unit type combination</t>
  </si>
  <si>
    <t>Unlocked 'notes' cell at bottom</t>
  </si>
  <si>
    <t>Version History</t>
  </si>
  <si>
    <t>List</t>
  </si>
  <si>
    <t>Name</t>
  </si>
  <si>
    <t>Regions</t>
  </si>
  <si>
    <t>Defences</t>
  </si>
  <si>
    <t>Type of camp</t>
  </si>
  <si>
    <t>Quantity</t>
  </si>
  <si>
    <t>Troop description</t>
  </si>
  <si>
    <t>Troop type</t>
  </si>
  <si>
    <t>Quality</t>
  </si>
  <si>
    <t>Commander name</t>
  </si>
  <si>
    <t>Ally :</t>
  </si>
  <si>
    <t>Value</t>
  </si>
  <si>
    <t>Total budget :</t>
  </si>
  <si>
    <t xml:space="preserve"> Total budget :</t>
  </si>
  <si>
    <t>Qty</t>
  </si>
  <si>
    <t>Expendables</t>
  </si>
  <si>
    <t>Ordinary</t>
  </si>
  <si>
    <t>Expendable</t>
  </si>
  <si>
    <t>Competent</t>
  </si>
  <si>
    <t>Brilliant</t>
  </si>
  <si>
    <t>Strategist</t>
  </si>
  <si>
    <t>Plain</t>
  </si>
  <si>
    <t>Forest</t>
  </si>
  <si>
    <t>Steppes</t>
  </si>
  <si>
    <t>Desert</t>
  </si>
  <si>
    <t>Allied</t>
  </si>
  <si>
    <t>Unreliable</t>
  </si>
  <si>
    <t>Included</t>
  </si>
  <si>
    <t>Incl. &amp; Allied</t>
  </si>
  <si>
    <t>Incl.&amp; Unr.</t>
  </si>
  <si>
    <t>Sacred</t>
  </si>
  <si>
    <t>Fortified</t>
  </si>
  <si>
    <t>Light infantry bow</t>
  </si>
  <si>
    <t>Light infantry crossbow</t>
  </si>
  <si>
    <t>Light infantry sling</t>
  </si>
  <si>
    <t>Light infantry javelin</t>
  </si>
  <si>
    <t>Light infantry firearm</t>
  </si>
  <si>
    <t>Bowmen</t>
  </si>
  <si>
    <t>Bowmen pavise</t>
  </si>
  <si>
    <t>Crossbowmen</t>
  </si>
  <si>
    <t>Crossbowmen pavise</t>
  </si>
  <si>
    <t>Longbowmen</t>
  </si>
  <si>
    <t>Longbowmen stakes</t>
  </si>
  <si>
    <t>Javelinmen</t>
  </si>
  <si>
    <t>½ Medium spearmen ½ Bowmen</t>
  </si>
  <si>
    <t>½ Medium spearmen ½ Crossbowmen</t>
  </si>
  <si>
    <t>½ Medium swordsmen ½ Bowmen</t>
  </si>
  <si>
    <t>½ Medium swordsmen ½ Crossbowmen</t>
  </si>
  <si>
    <t>½ Heavy spearmen ½ Bowmen</t>
  </si>
  <si>
    <t>½ Heavy spearmen ½ Crossbowmen</t>
  </si>
  <si>
    <t>½ Heavy spearmen ½ Longbowmen</t>
  </si>
  <si>
    <t>½ Heavy swordsmen ½ Bowmen</t>
  </si>
  <si>
    <t>½ Heavy swordsmen ½ Crossbowmen</t>
  </si>
  <si>
    <t>Medium swordsmen</t>
  </si>
  <si>
    <t>Medium swordsmen armour</t>
  </si>
  <si>
    <t>Medium swordsmen impact</t>
  </si>
  <si>
    <t>Medium swordsmen impact support</t>
  </si>
  <si>
    <t>Medium swordsmen armour impact</t>
  </si>
  <si>
    <t>Medium swordsmen 2HW</t>
  </si>
  <si>
    <t>Medium swordsmen impetuous</t>
  </si>
  <si>
    <t>Medium swordsmen bow</t>
  </si>
  <si>
    <t>Medium swordsmen 2HW armour</t>
  </si>
  <si>
    <t>Medium swordsmen polearm</t>
  </si>
  <si>
    <t>Medium swordsmen longbow</t>
  </si>
  <si>
    <t>Medium swordsmen stakes</t>
  </si>
  <si>
    <t>Medium swordsmen atlatl</t>
  </si>
  <si>
    <t>Medium spearmen</t>
  </si>
  <si>
    <t>Medium spearmen pavise</t>
  </si>
  <si>
    <t>Medium spearmen armour</t>
  </si>
  <si>
    <t>Medium spearmen impact</t>
  </si>
  <si>
    <t>Heavy swordsmen</t>
  </si>
  <si>
    <t>Heavy swordsmen impact</t>
  </si>
  <si>
    <t>Heavy swordsmen 2HW</t>
  </si>
  <si>
    <t xml:space="preserve">Heavy swordsmen missile support </t>
  </si>
  <si>
    <t>Heavy swordsmen armour</t>
  </si>
  <si>
    <t>Heavy swordsmen armour impact</t>
  </si>
  <si>
    <t>Heavy swordsmen armour 2HW</t>
  </si>
  <si>
    <t>Heavy swordsmen impetuous</t>
  </si>
  <si>
    <t>Heavy swordsmen impetuous armour</t>
  </si>
  <si>
    <t>Heavy spearmen</t>
  </si>
  <si>
    <t>Heavy spearmen pavise</t>
  </si>
  <si>
    <t>Heavy spearmen armour</t>
  </si>
  <si>
    <t>Medium swordsmen support</t>
  </si>
  <si>
    <t>Medium swordsmen 2HW support</t>
  </si>
  <si>
    <t>Medium swordsmen polearm support</t>
  </si>
  <si>
    <t>Medium swordsmen armour support</t>
  </si>
  <si>
    <t>Medium spearmen support</t>
  </si>
  <si>
    <t>Medium spearmen support pavise</t>
  </si>
  <si>
    <t>Heavy swordsmen impact support</t>
  </si>
  <si>
    <t>Heavy swordsmen 2HW support</t>
  </si>
  <si>
    <t>Heavy swordsmen polearm</t>
  </si>
  <si>
    <t>Heavy swordsmen polearm support</t>
  </si>
  <si>
    <t xml:space="preserve">Heavy swordsmen polearm armour </t>
  </si>
  <si>
    <t>Heavy swordsmen armour support</t>
  </si>
  <si>
    <t>Heavy spearmen support pavise</t>
  </si>
  <si>
    <t>Heavy spearmen support</t>
  </si>
  <si>
    <t>Heavy spearmen armour support</t>
  </si>
  <si>
    <t>Heavy spearmen armour pavise support</t>
  </si>
  <si>
    <t>Knight on foot</t>
  </si>
  <si>
    <t>Pikemen</t>
  </si>
  <si>
    <t>Pikemen pavise</t>
  </si>
  <si>
    <t>Levy</t>
  </si>
  <si>
    <t>Levy expendable</t>
  </si>
  <si>
    <t>Levy impetuous</t>
  </si>
  <si>
    <t>War wagon bow</t>
  </si>
  <si>
    <t>War wagon crossbow</t>
  </si>
  <si>
    <t>War wagon firearm</t>
  </si>
  <si>
    <t>War wagon with blades</t>
  </si>
  <si>
    <t>War wagon artillery</t>
  </si>
  <si>
    <t xml:space="preserve">Light artillery </t>
  </si>
  <si>
    <t>Light artillery integrated</t>
  </si>
  <si>
    <t xml:space="preserve">Medium artillery </t>
  </si>
  <si>
    <t xml:space="preserve">Heavy artillery </t>
  </si>
  <si>
    <t>Light cavalry bow</t>
  </si>
  <si>
    <t>Light cavalry crossbow</t>
  </si>
  <si>
    <t>Light cavalry javelin</t>
  </si>
  <si>
    <t>Light cavalry impact</t>
  </si>
  <si>
    <t>Light cavalry firearm</t>
  </si>
  <si>
    <t>Medium cavalry</t>
  </si>
  <si>
    <t>Medium cavalry bow</t>
  </si>
  <si>
    <t>Medium cavalry crossbow</t>
  </si>
  <si>
    <t>Medium cavalry firearm</t>
  </si>
  <si>
    <t>Medium cavalry javelin</t>
  </si>
  <si>
    <t>Medium cavalry impact/½ bow</t>
  </si>
  <si>
    <t>Medium cavalry impact</t>
  </si>
  <si>
    <t>Medium cavalry impetuous</t>
  </si>
  <si>
    <t>Heavy cavalry</t>
  </si>
  <si>
    <t>Heavy cavalry bow</t>
  </si>
  <si>
    <t>Heavy cavalry crossbow</t>
  </si>
  <si>
    <t>Heavy cavalry firearm</t>
  </si>
  <si>
    <t>Heavy cavalry impact</t>
  </si>
  <si>
    <t>Heavy cavalry impetuous</t>
  </si>
  <si>
    <t>Light camelry bow</t>
  </si>
  <si>
    <t>Light camelry impact</t>
  </si>
  <si>
    <t>Heavy cavalry impact/½ bow</t>
  </si>
  <si>
    <t>Medium camelry</t>
  </si>
  <si>
    <t>Medium camelry bow</t>
  </si>
  <si>
    <t>Medium camelry impetuous</t>
  </si>
  <si>
    <t>Light chariot</t>
  </si>
  <si>
    <t>Light chariot bow</t>
  </si>
  <si>
    <t>Light chariot armour bow</t>
  </si>
  <si>
    <t>Light chariot javelin</t>
  </si>
  <si>
    <t>Light chariot armour impact</t>
  </si>
  <si>
    <t>Heavy chariot</t>
  </si>
  <si>
    <t>Heavy chariot impact</t>
  </si>
  <si>
    <t>Heavy chariot impetuous</t>
  </si>
  <si>
    <t>Medium knight</t>
  </si>
  <si>
    <t>Medium knight impact</t>
  </si>
  <si>
    <t>Medium knight impetuous</t>
  </si>
  <si>
    <t>Heavy knight</t>
  </si>
  <si>
    <t>Heavy knight impact</t>
  </si>
  <si>
    <t>Heavy knight impetuous</t>
  </si>
  <si>
    <t>Cataphract</t>
  </si>
  <si>
    <t>Cataphract camelry</t>
  </si>
  <si>
    <t xml:space="preserve">Elephant </t>
  </si>
  <si>
    <t>Elephant armour</t>
  </si>
  <si>
    <t>Elephant artillery</t>
  </si>
  <si>
    <t>Scythed chariot</t>
  </si>
  <si>
    <t>½ Heavy spear. ½ Xbowmen + Pavise</t>
  </si>
  <si>
    <t>½ Heavy swords. ½ Xbowmen + Pavise</t>
  </si>
  <si>
    <t>Heavy swords. polearm armour support</t>
  </si>
  <si>
    <t>Heavy swords. armour impact support</t>
  </si>
  <si>
    <t>Heavy swords. armour 2HW support</t>
  </si>
  <si>
    <t>Qiang and Di</t>
  </si>
  <si>
    <t>Rebel Vietnamese</t>
  </si>
  <si>
    <t>Slave Revolts</t>
  </si>
  <si>
    <t>African Kingdoms</t>
  </si>
  <si>
    <t>Mound Builder Tribes</t>
  </si>
  <si>
    <t>North American Tribes</t>
  </si>
  <si>
    <t>Light infantry incendiary</t>
  </si>
  <si>
    <t>Longbowmen stakes pavise</t>
  </si>
  <si>
    <t>Medium swordsmen longbow stakes</t>
  </si>
  <si>
    <t>Handgunner</t>
  </si>
  <si>
    <t>Mountain</t>
  </si>
  <si>
    <t>Light chariot impact</t>
  </si>
  <si>
    <t>Light chariot armour javelin</t>
  </si>
  <si>
    <t>Light chariot armour</t>
  </si>
  <si>
    <t>4.1</t>
  </si>
  <si>
    <t>Add Heavy cavalry Impact bow and minor corrections</t>
  </si>
  <si>
    <t>Heavy cavalry impact bow</t>
  </si>
  <si>
    <t>Longbowmen pavise</t>
  </si>
  <si>
    <t>4.2</t>
  </si>
  <si>
    <t>Medium swords. armour impact support</t>
  </si>
  <si>
    <t>Add Longbowmen pavise and Medium swords. armour impact support</t>
  </si>
  <si>
    <t>4.3</t>
  </si>
  <si>
    <t>Bowmen stakes</t>
  </si>
  <si>
    <t>Heavy spearmen armour pavise</t>
  </si>
  <si>
    <t>Add Bowmen stakes and Heavy spearmen armour pavise. Correct budget for Commanders in Reduced format and Big battles.</t>
  </si>
  <si>
    <t>Units</t>
  </si>
  <si>
    <t>Player :</t>
  </si>
  <si>
    <t>4.4</t>
  </si>
  <si>
    <t>Add Medium swords. armour 2HW support</t>
  </si>
  <si>
    <t>Medium swords. armour 2HW support</t>
  </si>
  <si>
    <t>4.41</t>
  </si>
  <si>
    <t>Correct points for Medium swords. Armour impact support (12 not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</si>
</sst>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0" x14ac:knownFonts="1">
    <font>
      <sz val="10"/>
      <name val="Verdana"/>
    </font>
    <font>
      <b/>
      <sz val="18"/>
      <name val="Verdana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sz val="12"/>
      <color indexed="9"/>
      <name val="Bookman Old Style"/>
      <family val="1"/>
    </font>
    <font>
      <sz val="12"/>
      <color indexed="9"/>
      <name val="Bookman Old Style"/>
      <family val="1"/>
    </font>
    <font>
      <b/>
      <sz val="10"/>
      <name val="Verdana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Verdana"/>
      <family val="2"/>
    </font>
    <font>
      <b/>
      <sz val="10"/>
      <color indexed="9"/>
      <name val="Bookman Old Style"/>
      <family val="1"/>
    </font>
    <font>
      <sz val="10"/>
      <color indexed="9"/>
      <name val="Bookman Old Style"/>
      <family val="1"/>
    </font>
    <font>
      <b/>
      <sz val="11"/>
      <color indexed="9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Verdana"/>
      <family val="2"/>
    </font>
    <font>
      <sz val="11"/>
      <color indexed="9"/>
      <name val="Bookman Old Style"/>
      <family val="1"/>
    </font>
    <font>
      <sz val="10"/>
      <color indexed="8"/>
      <name val="Verdana"/>
      <family val="2"/>
    </font>
    <font>
      <sz val="1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63214"/>
        <bgColor indexed="64"/>
      </patternFill>
    </fill>
    <fill>
      <patternFill patternType="solid">
        <fgColor rgb="FFF0D264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/>
    </xf>
    <xf numFmtId="0" fontId="6" fillId="0" borderId="0" xfId="0" applyFont="1"/>
    <xf numFmtId="0" fontId="0" fillId="0" borderId="0" xfId="0" applyAlignment="1" applyProtection="1">
      <alignment horizontal="center" vertical="center"/>
      <protection locked="0"/>
    </xf>
    <xf numFmtId="164" fontId="2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164" fontId="7" fillId="0" borderId="13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164" fontId="13" fillId="0" borderId="13" xfId="0" applyNumberFormat="1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3" fillId="0" borderId="1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8" fillId="0" borderId="0" xfId="0" applyFont="1"/>
    <xf numFmtId="0" fontId="6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7" fillId="0" borderId="0" xfId="0" applyFont="1"/>
    <xf numFmtId="164" fontId="13" fillId="0" borderId="17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4" fillId="0" borderId="9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/>
    </xf>
    <xf numFmtId="0" fontId="19" fillId="0" borderId="0" xfId="0" applyFont="1"/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64" fontId="2" fillId="0" borderId="17" xfId="0" applyNumberFormat="1" applyFont="1" applyBorder="1" applyAlignment="1">
      <alignment horizontal="center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164" fontId="7" fillId="0" borderId="17" xfId="0" applyNumberFormat="1" applyFont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1" applyAlignment="1">
      <alignment vertical="top"/>
    </xf>
    <xf numFmtId="0" fontId="9" fillId="0" borderId="0" xfId="0" applyFont="1"/>
    <xf numFmtId="0" fontId="9" fillId="0" borderId="0" xfId="0" quotePrefix="1" applyFont="1"/>
    <xf numFmtId="0" fontId="3" fillId="0" borderId="0" xfId="0" applyFont="1"/>
    <xf numFmtId="0" fontId="9" fillId="2" borderId="0" xfId="0" applyFont="1" applyFill="1"/>
    <xf numFmtId="0" fontId="0" fillId="0" borderId="0" xfId="0" applyAlignment="1">
      <alignment horizontal="right"/>
    </xf>
    <xf numFmtId="0" fontId="3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9" fillId="5" borderId="0" xfId="0" applyFont="1" applyFill="1"/>
    <xf numFmtId="0" fontId="18" fillId="5" borderId="0" xfId="0" applyFont="1" applyFill="1"/>
    <xf numFmtId="0" fontId="13" fillId="0" borderId="5" xfId="0" applyFont="1" applyBorder="1" applyAlignment="1" applyProtection="1">
      <alignment horizontal="center"/>
      <protection locked="0"/>
    </xf>
    <xf numFmtId="0" fontId="12" fillId="3" borderId="25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4" fillId="0" borderId="26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12" fillId="3" borderId="25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3" fillId="0" borderId="26" xfId="0" applyFont="1" applyBorder="1" applyAlignment="1" applyProtection="1">
      <alignment vertical="center"/>
      <protection locked="0"/>
    </xf>
    <xf numFmtId="0" fontId="14" fillId="0" borderId="28" xfId="0" applyFont="1" applyBorder="1" applyAlignment="1" applyProtection="1">
      <alignment vertical="center"/>
      <protection locked="0"/>
    </xf>
    <xf numFmtId="0" fontId="13" fillId="4" borderId="22" xfId="0" applyFont="1" applyFill="1" applyBorder="1" applyAlignment="1">
      <alignment vertical="center"/>
    </xf>
    <xf numFmtId="0" fontId="14" fillId="4" borderId="22" xfId="0" applyFont="1" applyFill="1" applyBorder="1" applyAlignment="1">
      <alignment vertical="center"/>
    </xf>
    <xf numFmtId="0" fontId="14" fillId="0" borderId="10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2" fillId="3" borderId="2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4" fillId="0" borderId="9" xfId="0" applyFont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3" fillId="4" borderId="34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vertical="center"/>
    </xf>
    <xf numFmtId="0" fontId="13" fillId="4" borderId="33" xfId="0" applyFont="1" applyFill="1" applyBorder="1" applyAlignment="1">
      <alignment vertical="center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5" fillId="3" borderId="24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3" borderId="25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9" fillId="3" borderId="24" xfId="0" applyFont="1" applyFill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4" borderId="35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9" xfId="0" quotePrefix="1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10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0" fillId="3" borderId="2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0" fontId="7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7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29" xfId="0" quotePrefix="1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7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7620</xdr:rowOff>
    </xdr:from>
    <xdr:to>
      <xdr:col>1</xdr:col>
      <xdr:colOff>381000</xdr:colOff>
      <xdr:row>6</xdr:row>
      <xdr:rowOff>152400</xdr:rowOff>
    </xdr:to>
    <xdr:pic>
      <xdr:nvPicPr>
        <xdr:cNvPr id="5229" name="Picture 20">
          <a:extLst>
            <a:ext uri="{FF2B5EF4-FFF2-40B4-BE49-F238E27FC236}">
              <a16:creationId xmlns:a16="http://schemas.microsoft.com/office/drawing/2014/main" id="{045F7D4E-D07A-447D-84E9-F01534D5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7620"/>
          <a:ext cx="111252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7620</xdr:rowOff>
    </xdr:from>
    <xdr:to>
      <xdr:col>1</xdr:col>
      <xdr:colOff>381000</xdr:colOff>
      <xdr:row>6</xdr:row>
      <xdr:rowOff>152400</xdr:rowOff>
    </xdr:to>
    <xdr:pic>
      <xdr:nvPicPr>
        <xdr:cNvPr id="7205" name="Picture 20">
          <a:extLst>
            <a:ext uri="{FF2B5EF4-FFF2-40B4-BE49-F238E27FC236}">
              <a16:creationId xmlns:a16="http://schemas.microsoft.com/office/drawing/2014/main" id="{50DEF50D-5483-450E-91DE-2F513718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7620"/>
          <a:ext cx="111252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22860</xdr:rowOff>
    </xdr:from>
    <xdr:to>
      <xdr:col>1</xdr:col>
      <xdr:colOff>784860</xdr:colOff>
      <xdr:row>6</xdr:row>
      <xdr:rowOff>160020</xdr:rowOff>
    </xdr:to>
    <xdr:pic>
      <xdr:nvPicPr>
        <xdr:cNvPr id="8221" name="Picture 20">
          <a:extLst>
            <a:ext uri="{FF2B5EF4-FFF2-40B4-BE49-F238E27FC236}">
              <a16:creationId xmlns:a16="http://schemas.microsoft.com/office/drawing/2014/main" id="{043E567C-0F9E-485E-BACB-9789BEE9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2860"/>
          <a:ext cx="111252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6"/>
  <sheetViews>
    <sheetView tabSelected="1" workbookViewId="0">
      <selection activeCell="C3" sqref="C3"/>
    </sheetView>
  </sheetViews>
  <sheetFormatPr baseColWidth="10" defaultColWidth="9" defaultRowHeight="12.75" x14ac:dyDescent="0.2"/>
  <cols>
    <col min="1" max="1" width="10.625" customWidth="1"/>
    <col min="2" max="2" width="16.625" customWidth="1"/>
    <col min="3" max="3" width="12.625" customWidth="1"/>
    <col min="4" max="4" width="6.625" customWidth="1"/>
    <col min="5" max="6" width="18.625" customWidth="1"/>
    <col min="7" max="7" width="12.625" customWidth="1"/>
    <col min="8" max="9" width="6.625" customWidth="1"/>
    <col min="10" max="10" width="12.625" customWidth="1"/>
    <col min="11" max="11" width="11" customWidth="1"/>
    <col min="12" max="13" width="10.875" hidden="1" customWidth="1"/>
    <col min="14" max="14" width="11" hidden="1" customWidth="1"/>
    <col min="15" max="32" width="10.875" customWidth="1"/>
    <col min="33" max="33" width="32.125" customWidth="1"/>
    <col min="34" max="256" width="10.875" customWidth="1"/>
  </cols>
  <sheetData>
    <row r="1" spans="1:14" ht="8.1" customHeight="1" thickBot="1" x14ac:dyDescent="0.35">
      <c r="A1" s="1"/>
      <c r="B1" s="1"/>
      <c r="C1" s="1"/>
      <c r="D1" s="1"/>
      <c r="E1" s="1"/>
      <c r="F1" s="2"/>
      <c r="G1" s="2"/>
      <c r="H1" s="2"/>
      <c r="I1" s="2"/>
      <c r="J1" s="2"/>
    </row>
    <row r="2" spans="1:14" ht="15" customHeight="1" thickTop="1" x14ac:dyDescent="0.3">
      <c r="A2" s="1"/>
      <c r="C2" s="82" t="s">
        <v>335</v>
      </c>
      <c r="D2" s="152" t="s">
        <v>336</v>
      </c>
      <c r="E2" s="152"/>
      <c r="F2" s="152"/>
      <c r="G2" s="139" t="s">
        <v>14</v>
      </c>
      <c r="H2" s="140"/>
      <c r="I2" s="141"/>
      <c r="J2" s="83" t="s">
        <v>3</v>
      </c>
      <c r="L2" t="s">
        <v>27</v>
      </c>
    </row>
    <row r="3" spans="1:14" ht="15" customHeight="1" thickBot="1" x14ac:dyDescent="0.35">
      <c r="A3" s="1"/>
      <c r="B3" s="65" t="s">
        <v>38</v>
      </c>
      <c r="C3" s="41"/>
      <c r="D3" s="151" t="str">
        <f>IF($C3&lt;&gt;"",VLOOKUP(C3,'Armies V4'!$A$1:$B$300,2,FALSE),"")</f>
        <v/>
      </c>
      <c r="E3" s="151"/>
      <c r="F3" s="151"/>
      <c r="G3" s="142"/>
      <c r="H3" s="143"/>
      <c r="I3" s="144"/>
      <c r="J3" s="42">
        <f>ROUNDDOWN(SUM(IF(G10="Competent",1,IF(G10="Brilliant",2,IF(G10="Strategist",2,0))),IF(G22="Competent",1,IF(G22="Brilliant",2,IF(G22="Strategist",2,0))),IF(G34="Competent",1,IF(G34="Brilliant",2,IF(G34="Strategist",2,0))))/2+IF(G10="Strategist",1,IF(G22="Strategist",1,IF(G34="Strategist",1,0))),0)+L3</f>
        <v>0</v>
      </c>
      <c r="L3">
        <f>IF(L44&gt;=6,2,IF(L44&gt;=2,1,0))</f>
        <v>0</v>
      </c>
    </row>
    <row r="4" spans="1:14" ht="9.9499999999999993" customHeight="1" thickTop="1" thickBot="1" x14ac:dyDescent="0.35">
      <c r="A4" s="1"/>
      <c r="B4" s="1"/>
      <c r="C4" s="19"/>
      <c r="D4" s="19"/>
      <c r="E4" s="20"/>
      <c r="F4" s="20"/>
      <c r="G4" s="132"/>
      <c r="H4" s="132"/>
      <c r="I4" s="132"/>
      <c r="J4" s="22"/>
    </row>
    <row r="5" spans="1:14" ht="15" customHeight="1" thickTop="1" x14ac:dyDescent="0.3">
      <c r="A5" s="1"/>
      <c r="B5" s="65" t="s">
        <v>44</v>
      </c>
      <c r="C5" s="163" t="s">
        <v>337</v>
      </c>
      <c r="D5" s="164"/>
      <c r="E5" s="141"/>
      <c r="F5" s="124" t="s">
        <v>339</v>
      </c>
      <c r="G5" s="157" t="s">
        <v>338</v>
      </c>
      <c r="H5" s="158"/>
      <c r="I5" s="84" t="s">
        <v>349</v>
      </c>
      <c r="J5" s="85" t="s">
        <v>1</v>
      </c>
    </row>
    <row r="6" spans="1:14" ht="15" customHeight="1" x14ac:dyDescent="0.3">
      <c r="A6" s="1"/>
      <c r="C6" s="159" t="s">
        <v>6</v>
      </c>
      <c r="D6" s="160"/>
      <c r="E6" s="44" t="s">
        <v>6</v>
      </c>
      <c r="F6" s="66" t="s">
        <v>36</v>
      </c>
      <c r="G6" s="161" t="s">
        <v>12</v>
      </c>
      <c r="H6" s="162"/>
      <c r="I6" s="44">
        <v>0</v>
      </c>
      <c r="J6" s="52">
        <f>I6</f>
        <v>0</v>
      </c>
      <c r="M6" s="17"/>
    </row>
    <row r="7" spans="1:14" ht="15" customHeight="1" thickBot="1" x14ac:dyDescent="0.3">
      <c r="C7" s="165" t="s">
        <v>6</v>
      </c>
      <c r="D7" s="166"/>
      <c r="E7" s="45" t="s">
        <v>6</v>
      </c>
      <c r="F7" s="67">
        <f>VLOOKUP(F6,K96:L99,2,FALSE)</f>
        <v>0</v>
      </c>
      <c r="G7" s="155" t="s">
        <v>37</v>
      </c>
      <c r="H7" s="156"/>
      <c r="I7" s="45">
        <v>0</v>
      </c>
      <c r="J7" s="48">
        <f>I7*0.5</f>
        <v>0</v>
      </c>
    </row>
    <row r="8" spans="1:14" ht="6" customHeight="1" thickTop="1" thickBot="1" x14ac:dyDescent="0.25"/>
    <row r="9" spans="1:14" s="46" customFormat="1" ht="15" customHeight="1" thickTop="1" x14ac:dyDescent="0.2">
      <c r="A9" s="86" t="s">
        <v>8</v>
      </c>
      <c r="B9" s="87"/>
      <c r="C9" s="87"/>
      <c r="D9" s="87"/>
      <c r="E9" s="145" t="s">
        <v>344</v>
      </c>
      <c r="F9" s="146"/>
      <c r="G9" s="88" t="s">
        <v>346</v>
      </c>
      <c r="H9" s="157" t="s">
        <v>0</v>
      </c>
      <c r="I9" s="189"/>
      <c r="J9" s="89" t="s">
        <v>1</v>
      </c>
      <c r="L9" s="46" t="s">
        <v>31</v>
      </c>
      <c r="N9" s="46" t="s">
        <v>350</v>
      </c>
    </row>
    <row r="10" spans="1:14" s="46" customFormat="1" ht="12.95" customHeight="1" thickBot="1" x14ac:dyDescent="0.25">
      <c r="A10" s="47"/>
      <c r="B10" s="153"/>
      <c r="C10" s="153"/>
      <c r="D10" s="154"/>
      <c r="E10" s="147"/>
      <c r="F10" s="148"/>
      <c r="G10" s="44" t="s">
        <v>5</v>
      </c>
      <c r="H10" s="176" t="s">
        <v>6</v>
      </c>
      <c r="I10" s="177"/>
      <c r="J10" s="48">
        <f>VLOOKUP(G10,K89:L95,2,FALSE)+VLOOKUP(H10,N89:O95,2,FALSE)</f>
        <v>0</v>
      </c>
    </row>
    <row r="11" spans="1:14" s="46" customFormat="1" ht="12.95" customHeight="1" thickTop="1" thickBot="1" x14ac:dyDescent="0.25">
      <c r="A11" s="90" t="s">
        <v>340</v>
      </c>
      <c r="B11" s="184" t="s">
        <v>341</v>
      </c>
      <c r="C11" s="181"/>
      <c r="D11" s="185"/>
      <c r="E11" s="149" t="s">
        <v>342</v>
      </c>
      <c r="F11" s="150"/>
      <c r="G11" s="91" t="s">
        <v>343</v>
      </c>
      <c r="H11" s="195" t="s">
        <v>1</v>
      </c>
      <c r="I11" s="196"/>
      <c r="J11" s="92" t="s">
        <v>2</v>
      </c>
    </row>
    <row r="12" spans="1:14" s="46" customFormat="1" ht="12.95" customHeight="1" thickTop="1" x14ac:dyDescent="0.2">
      <c r="A12" s="49"/>
      <c r="B12" s="186"/>
      <c r="C12" s="187"/>
      <c r="D12" s="188"/>
      <c r="E12" s="190" t="s">
        <v>11</v>
      </c>
      <c r="F12" s="190"/>
      <c r="G12" s="50" t="s">
        <v>6</v>
      </c>
      <c r="H12" s="194">
        <f t="shared" ref="H12:H18" si="0">IF(G12="Elite",VLOOKUP(E12,$E$89:$H$233,4,FALSE),IF(G12="Mediocre",VLOOKUP(E12,$E$89:$H$233,2,FALSE),VLOOKUP(E12,$E$89:$H$233,3,FALSE)))</f>
        <v>0</v>
      </c>
      <c r="I12" s="194"/>
      <c r="J12" s="51">
        <f t="shared" ref="J12:J18" si="1">A12*H12</f>
        <v>0</v>
      </c>
      <c r="L12" s="46">
        <f t="shared" ref="L12:L18" si="2">VLOOKUP(E12,$E$89:$I$233,5,FALSE)*A12</f>
        <v>0</v>
      </c>
      <c r="N12" s="46">
        <f t="shared" ref="N12:N18" si="3">VLOOKUP(E12,$E$89:$J$233,6,FALSE)*A12</f>
        <v>0</v>
      </c>
    </row>
    <row r="13" spans="1:14" s="46" customFormat="1" ht="12.95" customHeight="1" x14ac:dyDescent="0.2">
      <c r="A13" s="43"/>
      <c r="B13" s="167"/>
      <c r="C13" s="168"/>
      <c r="D13" s="169"/>
      <c r="E13" s="170" t="s">
        <v>11</v>
      </c>
      <c r="F13" s="170"/>
      <c r="G13" s="44" t="s">
        <v>6</v>
      </c>
      <c r="H13" s="171">
        <f t="shared" si="0"/>
        <v>0</v>
      </c>
      <c r="I13" s="171"/>
      <c r="J13" s="52">
        <f t="shared" si="1"/>
        <v>0</v>
      </c>
      <c r="L13" s="46">
        <f t="shared" si="2"/>
        <v>0</v>
      </c>
      <c r="N13" s="46">
        <f t="shared" si="3"/>
        <v>0</v>
      </c>
    </row>
    <row r="14" spans="1:14" s="46" customFormat="1" ht="12.95" customHeight="1" x14ac:dyDescent="0.2">
      <c r="A14" s="43"/>
      <c r="B14" s="167"/>
      <c r="C14" s="174"/>
      <c r="D14" s="175"/>
      <c r="E14" s="167" t="s">
        <v>11</v>
      </c>
      <c r="F14" s="169"/>
      <c r="G14" s="44" t="s">
        <v>6</v>
      </c>
      <c r="H14" s="171">
        <f t="shared" si="0"/>
        <v>0</v>
      </c>
      <c r="I14" s="171"/>
      <c r="J14" s="52">
        <f t="shared" si="1"/>
        <v>0</v>
      </c>
      <c r="L14" s="46">
        <f t="shared" si="2"/>
        <v>0</v>
      </c>
      <c r="N14" s="46">
        <f t="shared" si="3"/>
        <v>0</v>
      </c>
    </row>
    <row r="15" spans="1:14" s="46" customFormat="1" ht="12.95" customHeight="1" x14ac:dyDescent="0.2">
      <c r="A15" s="43"/>
      <c r="B15" s="167"/>
      <c r="C15" s="174"/>
      <c r="D15" s="175"/>
      <c r="E15" s="167" t="s">
        <v>11</v>
      </c>
      <c r="F15" s="169"/>
      <c r="G15" s="44" t="s">
        <v>6</v>
      </c>
      <c r="H15" s="171">
        <f t="shared" si="0"/>
        <v>0</v>
      </c>
      <c r="I15" s="171"/>
      <c r="J15" s="52">
        <f t="shared" si="1"/>
        <v>0</v>
      </c>
      <c r="L15" s="46">
        <f t="shared" si="2"/>
        <v>0</v>
      </c>
      <c r="N15" s="46">
        <f t="shared" si="3"/>
        <v>0</v>
      </c>
    </row>
    <row r="16" spans="1:14" s="46" customFormat="1" ht="12.95" customHeight="1" x14ac:dyDescent="0.2">
      <c r="A16" s="43"/>
      <c r="B16" s="167"/>
      <c r="C16" s="168"/>
      <c r="D16" s="169"/>
      <c r="E16" s="170" t="s">
        <v>11</v>
      </c>
      <c r="F16" s="170"/>
      <c r="G16" s="44" t="s">
        <v>7</v>
      </c>
      <c r="H16" s="171">
        <f t="shared" si="0"/>
        <v>0</v>
      </c>
      <c r="I16" s="171"/>
      <c r="J16" s="52">
        <f t="shared" si="1"/>
        <v>0</v>
      </c>
      <c r="L16" s="46">
        <f t="shared" si="2"/>
        <v>0</v>
      </c>
      <c r="N16" s="46">
        <f t="shared" si="3"/>
        <v>0</v>
      </c>
    </row>
    <row r="17" spans="1:14" s="46" customFormat="1" ht="12.95" customHeight="1" x14ac:dyDescent="0.2">
      <c r="A17" s="43"/>
      <c r="B17" s="167"/>
      <c r="C17" s="168"/>
      <c r="D17" s="169"/>
      <c r="E17" s="170" t="s">
        <v>11</v>
      </c>
      <c r="F17" s="170"/>
      <c r="G17" s="44" t="s">
        <v>7</v>
      </c>
      <c r="H17" s="171">
        <f t="shared" si="0"/>
        <v>0</v>
      </c>
      <c r="I17" s="171"/>
      <c r="J17" s="52">
        <f t="shared" si="1"/>
        <v>0</v>
      </c>
      <c r="L17" s="46">
        <f t="shared" si="2"/>
        <v>0</v>
      </c>
      <c r="N17" s="46">
        <f t="shared" si="3"/>
        <v>0</v>
      </c>
    </row>
    <row r="18" spans="1:14" s="46" customFormat="1" ht="12.95" customHeight="1" thickBot="1" x14ac:dyDescent="0.25">
      <c r="A18" s="43"/>
      <c r="B18" s="191"/>
      <c r="C18" s="192"/>
      <c r="D18" s="193"/>
      <c r="E18" s="170" t="s">
        <v>11</v>
      </c>
      <c r="F18" s="170"/>
      <c r="G18" s="44" t="s">
        <v>7</v>
      </c>
      <c r="H18" s="180">
        <f t="shared" si="0"/>
        <v>0</v>
      </c>
      <c r="I18" s="180"/>
      <c r="J18" s="52">
        <f t="shared" si="1"/>
        <v>0</v>
      </c>
      <c r="L18" s="46">
        <f t="shared" si="2"/>
        <v>0</v>
      </c>
      <c r="N18" s="46">
        <f t="shared" si="3"/>
        <v>0</v>
      </c>
    </row>
    <row r="19" spans="1:14" s="46" customFormat="1" ht="12.95" customHeight="1" thickTop="1" thickBot="1" x14ac:dyDescent="0.25">
      <c r="A19" s="93">
        <f>SUM(A12:A18)+N19</f>
        <v>0</v>
      </c>
      <c r="B19" s="94"/>
      <c r="C19" s="94"/>
      <c r="D19" s="94"/>
      <c r="E19" s="181"/>
      <c r="F19" s="182"/>
      <c r="G19" s="95"/>
      <c r="H19" s="178"/>
      <c r="I19" s="179"/>
      <c r="J19" s="92">
        <f>SUM(J12:J18)+J10</f>
        <v>0</v>
      </c>
      <c r="N19" s="46">
        <f>SUM(N12:N18)</f>
        <v>0</v>
      </c>
    </row>
    <row r="20" spans="1:14" s="46" customFormat="1" ht="6" customHeight="1" thickTop="1" thickBot="1" x14ac:dyDescent="0.25"/>
    <row r="21" spans="1:14" s="46" customFormat="1" ht="15" customHeight="1" thickTop="1" x14ac:dyDescent="0.2">
      <c r="A21" s="86" t="s">
        <v>9</v>
      </c>
      <c r="B21" s="87"/>
      <c r="C21" s="87"/>
      <c r="D21" s="87"/>
      <c r="E21" s="145" t="s">
        <v>344</v>
      </c>
      <c r="F21" s="146"/>
      <c r="G21" s="88" t="s">
        <v>346</v>
      </c>
      <c r="H21" s="157" t="s">
        <v>0</v>
      </c>
      <c r="I21" s="189"/>
      <c r="J21" s="89" t="s">
        <v>1</v>
      </c>
    </row>
    <row r="22" spans="1:14" s="46" customFormat="1" ht="12.95" customHeight="1" thickBot="1" x14ac:dyDescent="0.25">
      <c r="A22" s="47"/>
      <c r="B22" s="153"/>
      <c r="C22" s="153"/>
      <c r="D22" s="154"/>
      <c r="E22" s="147"/>
      <c r="F22" s="148"/>
      <c r="G22" s="44" t="s">
        <v>5</v>
      </c>
      <c r="H22" s="176" t="s">
        <v>6</v>
      </c>
      <c r="I22" s="177"/>
      <c r="J22" s="48">
        <f>VLOOKUP(G22,K89:L95,2,FALSE)+VLOOKUP(H22,N89:O95,2,FALSE)</f>
        <v>0</v>
      </c>
    </row>
    <row r="23" spans="1:14" s="46" customFormat="1" ht="12.95" customHeight="1" thickTop="1" thickBot="1" x14ac:dyDescent="0.25">
      <c r="A23" s="90" t="s">
        <v>340</v>
      </c>
      <c r="B23" s="184" t="s">
        <v>341</v>
      </c>
      <c r="C23" s="181"/>
      <c r="D23" s="185"/>
      <c r="E23" s="149" t="s">
        <v>342</v>
      </c>
      <c r="F23" s="150"/>
      <c r="G23" s="91" t="s">
        <v>343</v>
      </c>
      <c r="H23" s="172" t="s">
        <v>1</v>
      </c>
      <c r="I23" s="173"/>
      <c r="J23" s="92" t="s">
        <v>2</v>
      </c>
    </row>
    <row r="24" spans="1:14" s="46" customFormat="1" ht="12.95" customHeight="1" thickTop="1" x14ac:dyDescent="0.2">
      <c r="A24" s="49"/>
      <c r="B24" s="186"/>
      <c r="C24" s="187"/>
      <c r="D24" s="188"/>
      <c r="E24" s="190" t="s">
        <v>11</v>
      </c>
      <c r="F24" s="190"/>
      <c r="G24" s="50" t="s">
        <v>6</v>
      </c>
      <c r="H24" s="171">
        <f t="shared" ref="H24:H30" si="4">IF(G24="Elite",VLOOKUP(E24,$E$89:$H$233,4,FALSE),IF(G24="Mediocre",VLOOKUP(E24,$E$89:$H$233,2,FALSE),VLOOKUP(E24,$E$89:$H$233,3,FALSE)))</f>
        <v>0</v>
      </c>
      <c r="I24" s="171"/>
      <c r="J24" s="51">
        <f t="shared" ref="J24:J30" si="5">A24*H24</f>
        <v>0</v>
      </c>
      <c r="L24" s="46">
        <f t="shared" ref="L24:L30" si="6">VLOOKUP(E24,$E$89:$I$233,5,FALSE)*A24</f>
        <v>0</v>
      </c>
      <c r="N24" s="46">
        <f t="shared" ref="N24:N30" si="7">VLOOKUP(E24,$E$89:$J$233,6,FALSE)*A24</f>
        <v>0</v>
      </c>
    </row>
    <row r="25" spans="1:14" s="46" customFormat="1" ht="12.95" customHeight="1" x14ac:dyDescent="0.2">
      <c r="A25" s="43"/>
      <c r="B25" s="167"/>
      <c r="C25" s="168"/>
      <c r="D25" s="169"/>
      <c r="E25" s="170" t="s">
        <v>11</v>
      </c>
      <c r="F25" s="170"/>
      <c r="G25" s="44" t="s">
        <v>6</v>
      </c>
      <c r="H25" s="171">
        <f t="shared" si="4"/>
        <v>0</v>
      </c>
      <c r="I25" s="171"/>
      <c r="J25" s="52">
        <f t="shared" si="5"/>
        <v>0</v>
      </c>
      <c r="L25" s="46">
        <f t="shared" si="6"/>
        <v>0</v>
      </c>
      <c r="N25" s="46">
        <f t="shared" si="7"/>
        <v>0</v>
      </c>
    </row>
    <row r="26" spans="1:14" s="46" customFormat="1" ht="12.95" customHeight="1" x14ac:dyDescent="0.2">
      <c r="A26" s="43"/>
      <c r="B26" s="167"/>
      <c r="C26" s="174"/>
      <c r="D26" s="175"/>
      <c r="E26" s="167" t="s">
        <v>11</v>
      </c>
      <c r="F26" s="169"/>
      <c r="G26" s="44" t="s">
        <v>6</v>
      </c>
      <c r="H26" s="171">
        <f t="shared" si="4"/>
        <v>0</v>
      </c>
      <c r="I26" s="171"/>
      <c r="J26" s="52">
        <f t="shared" si="5"/>
        <v>0</v>
      </c>
      <c r="L26" s="46">
        <f t="shared" si="6"/>
        <v>0</v>
      </c>
      <c r="N26" s="46">
        <f t="shared" si="7"/>
        <v>0</v>
      </c>
    </row>
    <row r="27" spans="1:14" s="46" customFormat="1" ht="12.95" customHeight="1" x14ac:dyDescent="0.2">
      <c r="A27" s="43"/>
      <c r="B27" s="167"/>
      <c r="C27" s="174"/>
      <c r="D27" s="175"/>
      <c r="E27" s="167" t="s">
        <v>11</v>
      </c>
      <c r="F27" s="169"/>
      <c r="G27" s="44" t="s">
        <v>6</v>
      </c>
      <c r="H27" s="171">
        <f t="shared" si="4"/>
        <v>0</v>
      </c>
      <c r="I27" s="171"/>
      <c r="J27" s="52">
        <f t="shared" si="5"/>
        <v>0</v>
      </c>
      <c r="L27" s="46">
        <f t="shared" si="6"/>
        <v>0</v>
      </c>
      <c r="N27" s="46">
        <f t="shared" si="7"/>
        <v>0</v>
      </c>
    </row>
    <row r="28" spans="1:14" s="46" customFormat="1" ht="12.95" customHeight="1" x14ac:dyDescent="0.2">
      <c r="A28" s="43"/>
      <c r="B28" s="167"/>
      <c r="C28" s="168"/>
      <c r="D28" s="169"/>
      <c r="E28" s="170" t="s">
        <v>11</v>
      </c>
      <c r="F28" s="170"/>
      <c r="G28" s="44" t="s">
        <v>7</v>
      </c>
      <c r="H28" s="171">
        <f t="shared" si="4"/>
        <v>0</v>
      </c>
      <c r="I28" s="171"/>
      <c r="J28" s="52">
        <f t="shared" si="5"/>
        <v>0</v>
      </c>
      <c r="L28" s="46">
        <f t="shared" si="6"/>
        <v>0</v>
      </c>
      <c r="N28" s="46">
        <f t="shared" si="7"/>
        <v>0</v>
      </c>
    </row>
    <row r="29" spans="1:14" s="46" customFormat="1" ht="12.95" customHeight="1" x14ac:dyDescent="0.2">
      <c r="A29" s="43"/>
      <c r="B29" s="167"/>
      <c r="C29" s="168"/>
      <c r="D29" s="169"/>
      <c r="E29" s="170" t="s">
        <v>11</v>
      </c>
      <c r="F29" s="170"/>
      <c r="G29" s="44" t="s">
        <v>7</v>
      </c>
      <c r="H29" s="171">
        <f t="shared" si="4"/>
        <v>0</v>
      </c>
      <c r="I29" s="171"/>
      <c r="J29" s="52">
        <f t="shared" si="5"/>
        <v>0</v>
      </c>
      <c r="L29" s="46">
        <f t="shared" si="6"/>
        <v>0</v>
      </c>
      <c r="N29" s="46">
        <f t="shared" si="7"/>
        <v>0</v>
      </c>
    </row>
    <row r="30" spans="1:14" s="46" customFormat="1" ht="12.95" customHeight="1" thickBot="1" x14ac:dyDescent="0.25">
      <c r="A30" s="43"/>
      <c r="B30" s="191"/>
      <c r="C30" s="192"/>
      <c r="D30" s="193"/>
      <c r="E30" s="170" t="s">
        <v>11</v>
      </c>
      <c r="F30" s="170"/>
      <c r="G30" s="44" t="s">
        <v>7</v>
      </c>
      <c r="H30" s="171">
        <f t="shared" si="4"/>
        <v>0</v>
      </c>
      <c r="I30" s="171"/>
      <c r="J30" s="52">
        <f t="shared" si="5"/>
        <v>0</v>
      </c>
      <c r="L30" s="46">
        <f t="shared" si="6"/>
        <v>0</v>
      </c>
      <c r="N30" s="46">
        <f t="shared" si="7"/>
        <v>0</v>
      </c>
    </row>
    <row r="31" spans="1:14" s="46" customFormat="1" ht="12.95" customHeight="1" thickTop="1" thickBot="1" x14ac:dyDescent="0.25">
      <c r="A31" s="93">
        <f>SUM(A24:A30)+N31</f>
        <v>0</v>
      </c>
      <c r="B31" s="94"/>
      <c r="C31" s="94"/>
      <c r="D31" s="94"/>
      <c r="E31" s="181"/>
      <c r="F31" s="182"/>
      <c r="G31" s="95"/>
      <c r="H31" s="183"/>
      <c r="I31" s="173"/>
      <c r="J31" s="92">
        <f>SUM(J24:J30)+J22</f>
        <v>0</v>
      </c>
      <c r="N31" s="46">
        <f>SUM(N24:N30)</f>
        <v>0</v>
      </c>
    </row>
    <row r="32" spans="1:14" s="46" customFormat="1" ht="6" customHeight="1" thickTop="1" thickBot="1" x14ac:dyDescent="0.25"/>
    <row r="33" spans="1:14" s="46" customFormat="1" ht="15" customHeight="1" thickTop="1" x14ac:dyDescent="0.2">
      <c r="A33" s="86" t="s">
        <v>10</v>
      </c>
      <c r="B33" s="87"/>
      <c r="C33" s="87"/>
      <c r="D33" s="87"/>
      <c r="E33" s="145" t="s">
        <v>344</v>
      </c>
      <c r="F33" s="146"/>
      <c r="G33" s="88" t="s">
        <v>346</v>
      </c>
      <c r="H33" s="157" t="s">
        <v>0</v>
      </c>
      <c r="I33" s="189"/>
      <c r="J33" s="89" t="s">
        <v>1</v>
      </c>
    </row>
    <row r="34" spans="1:14" s="46" customFormat="1" ht="15" customHeight="1" thickBot="1" x14ac:dyDescent="0.25">
      <c r="A34" s="47" t="s">
        <v>345</v>
      </c>
      <c r="B34" s="153"/>
      <c r="C34" s="153"/>
      <c r="D34" s="154"/>
      <c r="E34" s="147"/>
      <c r="F34" s="148"/>
      <c r="G34" s="44" t="s">
        <v>5</v>
      </c>
      <c r="H34" s="176" t="s">
        <v>6</v>
      </c>
      <c r="I34" s="177"/>
      <c r="J34" s="48">
        <f>VLOOKUP(G34,K89:L95,2,FALSE)+VLOOKUP(H34,N89:O95,2,FALSE)</f>
        <v>0</v>
      </c>
    </row>
    <row r="35" spans="1:14" s="46" customFormat="1" ht="12.95" customHeight="1" thickTop="1" thickBot="1" x14ac:dyDescent="0.25">
      <c r="A35" s="90" t="s">
        <v>340</v>
      </c>
      <c r="B35" s="184" t="s">
        <v>341</v>
      </c>
      <c r="C35" s="181"/>
      <c r="D35" s="185"/>
      <c r="E35" s="149" t="s">
        <v>342</v>
      </c>
      <c r="F35" s="150"/>
      <c r="G35" s="91" t="s">
        <v>343</v>
      </c>
      <c r="H35" s="172" t="s">
        <v>1</v>
      </c>
      <c r="I35" s="173"/>
      <c r="J35" s="92" t="s">
        <v>2</v>
      </c>
    </row>
    <row r="36" spans="1:14" s="46" customFormat="1" ht="12.95" customHeight="1" thickTop="1" x14ac:dyDescent="0.2">
      <c r="A36" s="49"/>
      <c r="B36" s="186"/>
      <c r="C36" s="187"/>
      <c r="D36" s="188"/>
      <c r="E36" s="190" t="s">
        <v>11</v>
      </c>
      <c r="F36" s="190"/>
      <c r="G36" s="50" t="s">
        <v>6</v>
      </c>
      <c r="H36" s="171">
        <f t="shared" ref="H36:H41" si="8">IF(G36="Elite",VLOOKUP(E36,$E$89:$H$233,4,FALSE),IF(G36="Mediocre",VLOOKUP(E36,$E$89:$H$233,2,FALSE),VLOOKUP(E36,$E$89:$H$233,3,FALSE)))</f>
        <v>0</v>
      </c>
      <c r="I36" s="171"/>
      <c r="J36" s="51">
        <f t="shared" ref="J36:J41" si="9">A36*H36</f>
        <v>0</v>
      </c>
      <c r="L36" s="46">
        <f t="shared" ref="L36:L41" si="10">VLOOKUP(E36,$E$89:$I$233,5,FALSE)*A36</f>
        <v>0</v>
      </c>
      <c r="N36" s="46">
        <f t="shared" ref="N36:N41" si="11">VLOOKUP(E36,$E$89:$J$233,6,FALSE)*A36</f>
        <v>0</v>
      </c>
    </row>
    <row r="37" spans="1:14" s="46" customFormat="1" ht="12.95" customHeight="1" x14ac:dyDescent="0.2">
      <c r="A37" s="43"/>
      <c r="B37" s="167"/>
      <c r="C37" s="168"/>
      <c r="D37" s="169"/>
      <c r="E37" s="170" t="s">
        <v>11</v>
      </c>
      <c r="F37" s="170"/>
      <c r="G37" s="44" t="s">
        <v>6</v>
      </c>
      <c r="H37" s="171">
        <f t="shared" si="8"/>
        <v>0</v>
      </c>
      <c r="I37" s="171"/>
      <c r="J37" s="52">
        <f t="shared" si="9"/>
        <v>0</v>
      </c>
      <c r="L37" s="46">
        <f t="shared" si="10"/>
        <v>0</v>
      </c>
      <c r="N37" s="46">
        <f t="shared" si="11"/>
        <v>0</v>
      </c>
    </row>
    <row r="38" spans="1:14" s="46" customFormat="1" ht="12.95" customHeight="1" x14ac:dyDescent="0.2">
      <c r="A38" s="43"/>
      <c r="B38" s="167"/>
      <c r="C38" s="174"/>
      <c r="D38" s="175"/>
      <c r="E38" s="167" t="s">
        <v>11</v>
      </c>
      <c r="F38" s="169"/>
      <c r="G38" s="44" t="s">
        <v>6</v>
      </c>
      <c r="H38" s="171">
        <f t="shared" si="8"/>
        <v>0</v>
      </c>
      <c r="I38" s="171"/>
      <c r="J38" s="52">
        <f t="shared" si="9"/>
        <v>0</v>
      </c>
      <c r="L38" s="46">
        <f t="shared" si="10"/>
        <v>0</v>
      </c>
      <c r="N38" s="46">
        <f t="shared" si="11"/>
        <v>0</v>
      </c>
    </row>
    <row r="39" spans="1:14" s="46" customFormat="1" ht="12.95" customHeight="1" x14ac:dyDescent="0.2">
      <c r="A39" s="43"/>
      <c r="B39" s="167"/>
      <c r="C39" s="174"/>
      <c r="D39" s="175"/>
      <c r="E39" s="167" t="s">
        <v>11</v>
      </c>
      <c r="F39" s="169"/>
      <c r="G39" s="44" t="s">
        <v>6</v>
      </c>
      <c r="H39" s="171">
        <f t="shared" si="8"/>
        <v>0</v>
      </c>
      <c r="I39" s="171"/>
      <c r="J39" s="52">
        <f t="shared" si="9"/>
        <v>0</v>
      </c>
      <c r="L39" s="46">
        <f t="shared" si="10"/>
        <v>0</v>
      </c>
      <c r="N39" s="46">
        <f t="shared" si="11"/>
        <v>0</v>
      </c>
    </row>
    <row r="40" spans="1:14" s="46" customFormat="1" ht="12.95" customHeight="1" x14ac:dyDescent="0.2">
      <c r="A40" s="43"/>
      <c r="B40" s="167"/>
      <c r="C40" s="168"/>
      <c r="D40" s="169"/>
      <c r="E40" s="170" t="s">
        <v>11</v>
      </c>
      <c r="F40" s="170"/>
      <c r="G40" s="44" t="s">
        <v>7</v>
      </c>
      <c r="H40" s="171">
        <f t="shared" si="8"/>
        <v>0</v>
      </c>
      <c r="I40" s="171"/>
      <c r="J40" s="52">
        <f t="shared" si="9"/>
        <v>0</v>
      </c>
      <c r="L40" s="46">
        <f t="shared" si="10"/>
        <v>0</v>
      </c>
      <c r="N40" s="46">
        <f t="shared" si="11"/>
        <v>0</v>
      </c>
    </row>
    <row r="41" spans="1:14" s="46" customFormat="1" ht="12.95" customHeight="1" thickBot="1" x14ac:dyDescent="0.25">
      <c r="A41" s="43"/>
      <c r="B41" s="167"/>
      <c r="C41" s="168"/>
      <c r="D41" s="169"/>
      <c r="E41" s="170" t="s">
        <v>11</v>
      </c>
      <c r="F41" s="170"/>
      <c r="G41" s="44" t="s">
        <v>7</v>
      </c>
      <c r="H41" s="171">
        <f t="shared" si="8"/>
        <v>0</v>
      </c>
      <c r="I41" s="171"/>
      <c r="J41" s="52">
        <f t="shared" si="9"/>
        <v>0</v>
      </c>
      <c r="L41" s="46">
        <f t="shared" si="10"/>
        <v>0</v>
      </c>
      <c r="N41" s="46">
        <f t="shared" si="11"/>
        <v>0</v>
      </c>
    </row>
    <row r="42" spans="1:14" s="46" customFormat="1" ht="12.95" customHeight="1" thickTop="1" thickBot="1" x14ac:dyDescent="0.25">
      <c r="A42" s="93">
        <f>SUM(A36:A41)+N42</f>
        <v>0</v>
      </c>
      <c r="B42" s="94"/>
      <c r="C42" s="94"/>
      <c r="D42" s="94"/>
      <c r="E42" s="181"/>
      <c r="F42" s="182"/>
      <c r="G42" s="95"/>
      <c r="H42" s="183"/>
      <c r="I42" s="173"/>
      <c r="J42" s="92">
        <f>SUM(J36:J41)+J34</f>
        <v>0</v>
      </c>
      <c r="N42" s="46">
        <f>SUM(N36:N41)</f>
        <v>0</v>
      </c>
    </row>
    <row r="43" spans="1:14" s="46" customFormat="1" ht="6" customHeight="1" thickTop="1" thickBot="1" x14ac:dyDescent="0.25"/>
    <row r="44" spans="1:14" s="46" customFormat="1" ht="15" customHeight="1" thickTop="1" thickBot="1" x14ac:dyDescent="0.3">
      <c r="A44" s="53">
        <f>SUM(A42+A31+A19)+IF(F7&gt;0,1,0)</f>
        <v>0</v>
      </c>
      <c r="B44" s="54" t="s">
        <v>523</v>
      </c>
      <c r="C44" s="55" t="s">
        <v>524</v>
      </c>
      <c r="D44" s="138"/>
      <c r="E44" s="138"/>
      <c r="F44" s="138"/>
      <c r="G44" s="55"/>
      <c r="H44" s="55" t="s">
        <v>347</v>
      </c>
      <c r="I44" s="55"/>
      <c r="J44" s="64">
        <f>SUM(J42+J31+J19+J6+J7+F7)</f>
        <v>0</v>
      </c>
      <c r="L44" s="46">
        <f>SUM(L12:L41)</f>
        <v>0</v>
      </c>
    </row>
    <row r="45" spans="1:14" ht="13.5" thickTop="1" x14ac:dyDescent="0.2"/>
    <row r="87" spans="1:16" hidden="1" x14ac:dyDescent="0.2">
      <c r="A87" t="s">
        <v>13</v>
      </c>
      <c r="E87" s="16" t="s">
        <v>0</v>
      </c>
      <c r="F87" s="57" t="s">
        <v>15</v>
      </c>
      <c r="G87" s="57" t="s">
        <v>351</v>
      </c>
      <c r="H87" s="57" t="s">
        <v>4</v>
      </c>
      <c r="I87" s="57" t="s">
        <v>26</v>
      </c>
      <c r="J87" s="57" t="s">
        <v>352</v>
      </c>
    </row>
    <row r="88" spans="1:16" hidden="1" x14ac:dyDescent="0.2">
      <c r="F88" s="2"/>
      <c r="G88" s="2"/>
      <c r="H88" s="2"/>
    </row>
    <row r="89" spans="1:16" hidden="1" x14ac:dyDescent="0.2">
      <c r="E89" s="58" t="s">
        <v>11</v>
      </c>
      <c r="F89" s="2"/>
      <c r="G89" s="2"/>
      <c r="H89" s="2"/>
      <c r="I89">
        <v>0</v>
      </c>
      <c r="K89" t="s">
        <v>351</v>
      </c>
      <c r="L89">
        <v>0</v>
      </c>
      <c r="M89" t="s">
        <v>356</v>
      </c>
      <c r="N89" s="127" t="s">
        <v>360</v>
      </c>
      <c r="O89">
        <v>-3</v>
      </c>
      <c r="P89" s="58" t="s">
        <v>6</v>
      </c>
    </row>
    <row r="90" spans="1:16" hidden="1" x14ac:dyDescent="0.2">
      <c r="E90" t="s">
        <v>367</v>
      </c>
      <c r="F90" s="60" t="s">
        <v>16</v>
      </c>
      <c r="G90" s="2">
        <v>4</v>
      </c>
      <c r="H90" s="2">
        <v>5</v>
      </c>
      <c r="I90">
        <v>0.34</v>
      </c>
      <c r="K90" t="s">
        <v>353</v>
      </c>
      <c r="L90">
        <v>3</v>
      </c>
      <c r="M90" t="s">
        <v>357</v>
      </c>
      <c r="N90" s="127" t="s">
        <v>361</v>
      </c>
      <c r="O90">
        <v>-3</v>
      </c>
      <c r="P90" t="s">
        <v>4</v>
      </c>
    </row>
    <row r="91" spans="1:16" hidden="1" x14ac:dyDescent="0.2">
      <c r="E91" t="s">
        <v>368</v>
      </c>
      <c r="F91" s="60" t="s">
        <v>16</v>
      </c>
      <c r="G91" s="2">
        <v>4</v>
      </c>
      <c r="H91" s="2">
        <v>5</v>
      </c>
      <c r="I91">
        <v>0.34</v>
      </c>
      <c r="K91" t="s">
        <v>354</v>
      </c>
      <c r="L91">
        <v>6</v>
      </c>
      <c r="M91" s="127" t="s">
        <v>508</v>
      </c>
      <c r="N91" s="127" t="s">
        <v>362</v>
      </c>
      <c r="O91">
        <v>-3</v>
      </c>
      <c r="P91" s="127" t="s">
        <v>15</v>
      </c>
    </row>
    <row r="92" spans="1:16" hidden="1" x14ac:dyDescent="0.2">
      <c r="E92" t="s">
        <v>369</v>
      </c>
      <c r="F92" s="60" t="s">
        <v>16</v>
      </c>
      <c r="G92" s="2">
        <v>4</v>
      </c>
      <c r="H92" s="2">
        <v>5</v>
      </c>
      <c r="I92">
        <v>0.34</v>
      </c>
      <c r="K92" t="s">
        <v>355</v>
      </c>
      <c r="L92">
        <v>10</v>
      </c>
      <c r="M92" t="s">
        <v>358</v>
      </c>
      <c r="N92" s="127" t="s">
        <v>363</v>
      </c>
      <c r="O92">
        <v>-6</v>
      </c>
    </row>
    <row r="93" spans="1:16" hidden="1" x14ac:dyDescent="0.2">
      <c r="E93" t="s">
        <v>370</v>
      </c>
      <c r="F93" s="60" t="s">
        <v>16</v>
      </c>
      <c r="G93" s="2">
        <v>4</v>
      </c>
      <c r="H93" s="2">
        <v>5</v>
      </c>
      <c r="I93">
        <v>0.34</v>
      </c>
      <c r="K93" s="58" t="s">
        <v>5</v>
      </c>
      <c r="L93">
        <v>0</v>
      </c>
      <c r="M93" t="s">
        <v>359</v>
      </c>
      <c r="N93" s="127" t="s">
        <v>364</v>
      </c>
      <c r="O93">
        <v>-6</v>
      </c>
    </row>
    <row r="94" spans="1:16" hidden="1" x14ac:dyDescent="0.2">
      <c r="E94" s="127" t="s">
        <v>504</v>
      </c>
      <c r="F94" s="60" t="s">
        <v>16</v>
      </c>
      <c r="G94" s="62">
        <v>5</v>
      </c>
      <c r="H94" s="59" t="s">
        <v>16</v>
      </c>
      <c r="I94">
        <v>0.34</v>
      </c>
      <c r="K94" s="58"/>
      <c r="M94" s="58" t="s">
        <v>6</v>
      </c>
      <c r="N94" s="58" t="s">
        <v>6</v>
      </c>
      <c r="O94">
        <v>0</v>
      </c>
    </row>
    <row r="95" spans="1:16" hidden="1" x14ac:dyDescent="0.2">
      <c r="E95" s="130" t="s">
        <v>371</v>
      </c>
      <c r="F95" s="60" t="s">
        <v>16</v>
      </c>
      <c r="G95" s="62">
        <v>4</v>
      </c>
      <c r="H95" s="62">
        <v>5</v>
      </c>
      <c r="I95" s="61">
        <v>0.34</v>
      </c>
    </row>
    <row r="96" spans="1:16" hidden="1" x14ac:dyDescent="0.2">
      <c r="E96" t="s">
        <v>372</v>
      </c>
      <c r="F96" s="2">
        <v>5</v>
      </c>
      <c r="G96" s="2">
        <v>7</v>
      </c>
      <c r="H96" s="2">
        <v>9</v>
      </c>
      <c r="I96">
        <v>0</v>
      </c>
      <c r="K96" s="56" t="s">
        <v>36</v>
      </c>
      <c r="L96" s="56">
        <v>0</v>
      </c>
      <c r="N96">
        <v>0</v>
      </c>
    </row>
    <row r="97" spans="5:14" hidden="1" x14ac:dyDescent="0.2">
      <c r="E97" t="s">
        <v>373</v>
      </c>
      <c r="F97" s="2">
        <v>6</v>
      </c>
      <c r="G97" s="2">
        <v>8</v>
      </c>
      <c r="H97" s="2">
        <v>10</v>
      </c>
      <c r="I97">
        <v>0</v>
      </c>
      <c r="K97" s="127" t="s">
        <v>365</v>
      </c>
      <c r="L97" s="56">
        <v>2</v>
      </c>
      <c r="N97">
        <v>1</v>
      </c>
    </row>
    <row r="98" spans="5:14" hidden="1" x14ac:dyDescent="0.2">
      <c r="E98" s="134" t="s">
        <v>520</v>
      </c>
      <c r="F98" s="135">
        <v>6</v>
      </c>
      <c r="G98" s="135">
        <v>8</v>
      </c>
      <c r="H98" s="135">
        <v>10</v>
      </c>
      <c r="I98">
        <v>0</v>
      </c>
      <c r="K98" s="127" t="s">
        <v>366</v>
      </c>
      <c r="L98" s="56">
        <v>6</v>
      </c>
    </row>
    <row r="99" spans="5:14" hidden="1" x14ac:dyDescent="0.2">
      <c r="E99" t="s">
        <v>374</v>
      </c>
      <c r="F99" s="2">
        <v>5</v>
      </c>
      <c r="G99" s="2">
        <v>7</v>
      </c>
      <c r="H99" s="2">
        <v>9</v>
      </c>
      <c r="I99">
        <v>0</v>
      </c>
    </row>
    <row r="100" spans="5:14" hidden="1" x14ac:dyDescent="0.2">
      <c r="E100" t="s">
        <v>375</v>
      </c>
      <c r="F100" s="2">
        <v>6</v>
      </c>
      <c r="G100" s="2">
        <v>8</v>
      </c>
      <c r="H100" s="2">
        <v>10</v>
      </c>
      <c r="I100">
        <v>0</v>
      </c>
    </row>
    <row r="101" spans="5:14" hidden="1" x14ac:dyDescent="0.2">
      <c r="E101" t="s">
        <v>376</v>
      </c>
      <c r="F101" s="62">
        <v>6</v>
      </c>
      <c r="G101" s="62">
        <v>8</v>
      </c>
      <c r="H101" s="62">
        <v>10</v>
      </c>
      <c r="I101">
        <v>0</v>
      </c>
    </row>
    <row r="102" spans="5:14" hidden="1" x14ac:dyDescent="0.2">
      <c r="E102" t="s">
        <v>377</v>
      </c>
      <c r="F102" s="62">
        <v>7</v>
      </c>
      <c r="G102" s="62">
        <v>9</v>
      </c>
      <c r="H102" s="62">
        <v>11</v>
      </c>
      <c r="I102">
        <v>0</v>
      </c>
    </row>
    <row r="103" spans="5:14" hidden="1" x14ac:dyDescent="0.2">
      <c r="E103" s="127" t="s">
        <v>515</v>
      </c>
      <c r="F103" s="62">
        <v>7</v>
      </c>
      <c r="G103" s="62">
        <v>9</v>
      </c>
      <c r="H103" s="62">
        <v>11</v>
      </c>
      <c r="I103">
        <v>0</v>
      </c>
    </row>
    <row r="104" spans="5:14" hidden="1" x14ac:dyDescent="0.2">
      <c r="E104" s="127" t="s">
        <v>505</v>
      </c>
      <c r="F104" s="62">
        <v>8</v>
      </c>
      <c r="G104" s="62">
        <v>10</v>
      </c>
      <c r="H104" s="62">
        <v>12</v>
      </c>
      <c r="I104" s="131">
        <v>0</v>
      </c>
    </row>
    <row r="105" spans="5:14" hidden="1" x14ac:dyDescent="0.2">
      <c r="E105" s="127" t="s">
        <v>507</v>
      </c>
      <c r="F105" s="62">
        <v>5</v>
      </c>
      <c r="G105" s="62">
        <v>7</v>
      </c>
      <c r="H105" s="62">
        <v>9</v>
      </c>
      <c r="I105" s="131">
        <v>0</v>
      </c>
    </row>
    <row r="106" spans="5:14" hidden="1" x14ac:dyDescent="0.2">
      <c r="E106" t="s">
        <v>378</v>
      </c>
      <c r="F106" s="2">
        <v>5</v>
      </c>
      <c r="G106" s="2">
        <v>7</v>
      </c>
      <c r="H106" s="2">
        <v>9</v>
      </c>
      <c r="I106">
        <v>0</v>
      </c>
    </row>
    <row r="107" spans="5:14" hidden="1" x14ac:dyDescent="0.2">
      <c r="E107" t="s">
        <v>379</v>
      </c>
      <c r="F107" s="2">
        <v>7</v>
      </c>
      <c r="G107" s="2">
        <v>9</v>
      </c>
      <c r="H107" s="2">
        <v>11</v>
      </c>
      <c r="I107">
        <v>0</v>
      </c>
    </row>
    <row r="108" spans="5:14" hidden="1" x14ac:dyDescent="0.2">
      <c r="E108" t="s">
        <v>380</v>
      </c>
      <c r="F108" s="2">
        <v>7</v>
      </c>
      <c r="G108" s="2">
        <v>9</v>
      </c>
      <c r="H108" s="2">
        <v>11</v>
      </c>
      <c r="I108">
        <v>0</v>
      </c>
    </row>
    <row r="109" spans="5:14" hidden="1" x14ac:dyDescent="0.2">
      <c r="E109" t="s">
        <v>381</v>
      </c>
      <c r="F109" s="62">
        <v>6</v>
      </c>
      <c r="G109" s="62">
        <v>8</v>
      </c>
      <c r="H109" s="62">
        <v>10</v>
      </c>
      <c r="I109">
        <v>0</v>
      </c>
    </row>
    <row r="110" spans="5:14" hidden="1" x14ac:dyDescent="0.2">
      <c r="E110" t="s">
        <v>382</v>
      </c>
      <c r="F110" s="62">
        <v>6</v>
      </c>
      <c r="G110" s="62">
        <v>8</v>
      </c>
      <c r="H110" s="62">
        <v>10</v>
      </c>
      <c r="I110">
        <v>0</v>
      </c>
    </row>
    <row r="111" spans="5:14" hidden="1" x14ac:dyDescent="0.2">
      <c r="E111" t="s">
        <v>383</v>
      </c>
      <c r="F111" s="2">
        <v>8</v>
      </c>
      <c r="G111" s="2">
        <v>10</v>
      </c>
      <c r="H111" s="2">
        <v>12</v>
      </c>
      <c r="I111">
        <v>0</v>
      </c>
    </row>
    <row r="112" spans="5:14" hidden="1" x14ac:dyDescent="0.2">
      <c r="E112" t="s">
        <v>384</v>
      </c>
      <c r="F112" s="2">
        <v>8</v>
      </c>
      <c r="G112" s="2">
        <v>10</v>
      </c>
      <c r="H112" s="2">
        <v>12</v>
      </c>
      <c r="I112">
        <v>0</v>
      </c>
    </row>
    <row r="113" spans="5:9" hidden="1" x14ac:dyDescent="0.2">
      <c r="E113" s="127" t="s">
        <v>493</v>
      </c>
      <c r="F113" s="2">
        <v>9</v>
      </c>
      <c r="G113" s="2">
        <v>11</v>
      </c>
      <c r="H113" s="2">
        <v>13</v>
      </c>
      <c r="I113">
        <v>0</v>
      </c>
    </row>
    <row r="114" spans="5:9" hidden="1" x14ac:dyDescent="0.2">
      <c r="E114" t="s">
        <v>385</v>
      </c>
      <c r="F114" s="62">
        <v>9</v>
      </c>
      <c r="G114" s="62">
        <v>11</v>
      </c>
      <c r="H114" s="62">
        <v>13</v>
      </c>
      <c r="I114">
        <v>0</v>
      </c>
    </row>
    <row r="115" spans="5:9" hidden="1" x14ac:dyDescent="0.2">
      <c r="E115" t="s">
        <v>386</v>
      </c>
      <c r="F115" s="2">
        <v>8</v>
      </c>
      <c r="G115" s="2">
        <v>10</v>
      </c>
      <c r="H115" s="2">
        <v>12</v>
      </c>
      <c r="I115">
        <v>0</v>
      </c>
    </row>
    <row r="116" spans="5:9" hidden="1" x14ac:dyDescent="0.2">
      <c r="E116" t="s">
        <v>387</v>
      </c>
      <c r="F116" s="2">
        <v>8</v>
      </c>
      <c r="G116" s="2">
        <v>10</v>
      </c>
      <c r="H116" s="2">
        <v>12</v>
      </c>
      <c r="I116">
        <v>0</v>
      </c>
    </row>
    <row r="117" spans="5:9" hidden="1" x14ac:dyDescent="0.2">
      <c r="E117" s="127" t="s">
        <v>494</v>
      </c>
      <c r="F117" s="2">
        <v>9</v>
      </c>
      <c r="G117" s="2">
        <v>11</v>
      </c>
      <c r="H117" s="2">
        <v>13</v>
      </c>
      <c r="I117">
        <v>0</v>
      </c>
    </row>
    <row r="118" spans="5:9" hidden="1" x14ac:dyDescent="0.2">
      <c r="E118" s="127" t="s">
        <v>388</v>
      </c>
      <c r="F118" s="62">
        <v>4</v>
      </c>
      <c r="G118" s="62">
        <v>6</v>
      </c>
      <c r="H118" s="62">
        <v>8</v>
      </c>
      <c r="I118">
        <v>0</v>
      </c>
    </row>
    <row r="119" spans="5:9" hidden="1" x14ac:dyDescent="0.2">
      <c r="E119" t="s">
        <v>389</v>
      </c>
      <c r="F119" s="62">
        <v>6</v>
      </c>
      <c r="G119" s="62">
        <v>8</v>
      </c>
      <c r="H119" s="62">
        <v>10</v>
      </c>
      <c r="I119">
        <v>0</v>
      </c>
    </row>
    <row r="120" spans="5:9" hidden="1" x14ac:dyDescent="0.2">
      <c r="E120" t="s">
        <v>390</v>
      </c>
      <c r="F120" s="62">
        <v>5</v>
      </c>
      <c r="G120" s="62">
        <v>7</v>
      </c>
      <c r="H120" s="62">
        <v>9</v>
      </c>
      <c r="I120">
        <v>0</v>
      </c>
    </row>
    <row r="121" spans="5:9" hidden="1" x14ac:dyDescent="0.2">
      <c r="E121" s="127" t="s">
        <v>392</v>
      </c>
      <c r="F121" s="62">
        <v>7</v>
      </c>
      <c r="G121" s="62">
        <v>9</v>
      </c>
      <c r="H121" s="62">
        <v>11</v>
      </c>
      <c r="I121">
        <v>0</v>
      </c>
    </row>
    <row r="122" spans="5:9" hidden="1" x14ac:dyDescent="0.2">
      <c r="E122" s="127" t="s">
        <v>517</v>
      </c>
      <c r="F122" s="62">
        <v>8</v>
      </c>
      <c r="G122" s="62">
        <v>10</v>
      </c>
      <c r="H122" s="135">
        <v>12</v>
      </c>
      <c r="I122">
        <v>0</v>
      </c>
    </row>
    <row r="123" spans="5:9" hidden="1" x14ac:dyDescent="0.2">
      <c r="E123" t="s">
        <v>393</v>
      </c>
      <c r="F123" s="62">
        <v>5</v>
      </c>
      <c r="G123" s="62">
        <v>7</v>
      </c>
      <c r="H123" s="62">
        <v>9</v>
      </c>
      <c r="I123">
        <v>0</v>
      </c>
    </row>
    <row r="124" spans="5:9" hidden="1" x14ac:dyDescent="0.2">
      <c r="E124" s="127" t="s">
        <v>417</v>
      </c>
      <c r="F124" s="62">
        <v>5</v>
      </c>
      <c r="G124" s="62">
        <v>7</v>
      </c>
      <c r="H124" s="62">
        <v>9</v>
      </c>
      <c r="I124">
        <v>0</v>
      </c>
    </row>
    <row r="125" spans="5:9" hidden="1" x14ac:dyDescent="0.2">
      <c r="E125" s="130" t="s">
        <v>396</v>
      </c>
      <c r="F125" s="62">
        <v>7</v>
      </c>
      <c r="G125" s="62">
        <v>9</v>
      </c>
      <c r="H125" s="62">
        <v>11</v>
      </c>
      <c r="I125">
        <v>0</v>
      </c>
    </row>
    <row r="126" spans="5:9" hidden="1" x14ac:dyDescent="0.2">
      <c r="E126" s="127" t="s">
        <v>418</v>
      </c>
      <c r="F126" s="62">
        <v>6</v>
      </c>
      <c r="G126" s="62">
        <v>8</v>
      </c>
      <c r="H126" s="62">
        <v>10</v>
      </c>
      <c r="I126">
        <v>0</v>
      </c>
    </row>
    <row r="127" spans="5:9" hidden="1" x14ac:dyDescent="0.2">
      <c r="E127" s="136" t="s">
        <v>527</v>
      </c>
      <c r="F127" s="135">
        <v>8</v>
      </c>
      <c r="G127" s="135">
        <v>10</v>
      </c>
      <c r="H127" s="135">
        <v>12</v>
      </c>
      <c r="I127">
        <v>0</v>
      </c>
    </row>
    <row r="128" spans="5:9" hidden="1" x14ac:dyDescent="0.2">
      <c r="E128" s="130" t="s">
        <v>397</v>
      </c>
      <c r="F128" s="62">
        <v>5</v>
      </c>
      <c r="G128" s="62">
        <v>7</v>
      </c>
      <c r="H128" s="62">
        <v>9</v>
      </c>
      <c r="I128">
        <v>0</v>
      </c>
    </row>
    <row r="129" spans="5:9" hidden="1" x14ac:dyDescent="0.2">
      <c r="E129" s="130" t="s">
        <v>419</v>
      </c>
      <c r="F129" s="62">
        <v>6</v>
      </c>
      <c r="G129" s="62">
        <v>8</v>
      </c>
      <c r="H129" s="62">
        <v>10</v>
      </c>
      <c r="I129">
        <v>0</v>
      </c>
    </row>
    <row r="130" spans="5:9" hidden="1" x14ac:dyDescent="0.2">
      <c r="E130" s="127" t="s">
        <v>420</v>
      </c>
      <c r="F130" s="62">
        <v>7</v>
      </c>
      <c r="G130" s="62">
        <v>9</v>
      </c>
      <c r="H130" s="62">
        <v>11</v>
      </c>
      <c r="I130">
        <v>0</v>
      </c>
    </row>
    <row r="131" spans="5:9" hidden="1" x14ac:dyDescent="0.2">
      <c r="E131" s="127" t="s">
        <v>391</v>
      </c>
      <c r="F131" s="62">
        <v>6</v>
      </c>
      <c r="G131" s="62">
        <v>8</v>
      </c>
      <c r="H131" s="62">
        <v>10</v>
      </c>
      <c r="I131">
        <v>0</v>
      </c>
    </row>
    <row r="132" spans="5:9" hidden="1" x14ac:dyDescent="0.2">
      <c r="E132" t="s">
        <v>394</v>
      </c>
      <c r="F132" s="62">
        <v>4</v>
      </c>
      <c r="G132" s="62">
        <v>6</v>
      </c>
      <c r="H132" s="62">
        <v>8</v>
      </c>
      <c r="I132">
        <v>0</v>
      </c>
    </row>
    <row r="133" spans="5:9" hidden="1" x14ac:dyDescent="0.2">
      <c r="E133" t="s">
        <v>395</v>
      </c>
      <c r="F133" s="62">
        <v>7</v>
      </c>
      <c r="G133" s="62">
        <v>9</v>
      </c>
      <c r="H133" s="62">
        <v>11</v>
      </c>
      <c r="I133">
        <v>0</v>
      </c>
    </row>
    <row r="134" spans="5:9" hidden="1" x14ac:dyDescent="0.2">
      <c r="E134" s="130" t="s">
        <v>398</v>
      </c>
      <c r="F134" s="62">
        <v>8</v>
      </c>
      <c r="G134" s="62">
        <v>10</v>
      </c>
      <c r="H134" s="62">
        <v>12</v>
      </c>
      <c r="I134">
        <v>0</v>
      </c>
    </row>
    <row r="135" spans="5:9" hidden="1" x14ac:dyDescent="0.2">
      <c r="E135" s="130" t="s">
        <v>506</v>
      </c>
      <c r="F135" s="62">
        <v>9</v>
      </c>
      <c r="G135" s="62">
        <v>11</v>
      </c>
      <c r="H135" s="62">
        <v>13</v>
      </c>
      <c r="I135" s="131">
        <v>0</v>
      </c>
    </row>
    <row r="136" spans="5:9" hidden="1" x14ac:dyDescent="0.2">
      <c r="E136" s="130" t="s">
        <v>399</v>
      </c>
      <c r="F136" s="62">
        <v>5</v>
      </c>
      <c r="G136" s="62">
        <v>7</v>
      </c>
      <c r="H136" s="62">
        <v>9</v>
      </c>
      <c r="I136">
        <v>0</v>
      </c>
    </row>
    <row r="137" spans="5:9" hidden="1" x14ac:dyDescent="0.2">
      <c r="E137" s="127" t="s">
        <v>400</v>
      </c>
      <c r="F137" s="62">
        <v>5</v>
      </c>
      <c r="G137" s="62">
        <v>7</v>
      </c>
      <c r="H137" s="62">
        <v>9</v>
      </c>
      <c r="I137">
        <v>0</v>
      </c>
    </row>
    <row r="138" spans="5:9" hidden="1" x14ac:dyDescent="0.2">
      <c r="E138" s="127" t="s">
        <v>401</v>
      </c>
      <c r="F138" s="2">
        <v>5</v>
      </c>
      <c r="G138" s="2">
        <v>7</v>
      </c>
      <c r="H138" s="2">
        <v>9</v>
      </c>
      <c r="I138">
        <v>0</v>
      </c>
    </row>
    <row r="139" spans="5:9" hidden="1" x14ac:dyDescent="0.2">
      <c r="E139" t="s">
        <v>402</v>
      </c>
      <c r="F139" s="2">
        <v>6</v>
      </c>
      <c r="G139" s="2">
        <v>8</v>
      </c>
      <c r="H139" s="2">
        <v>10</v>
      </c>
      <c r="I139">
        <v>0</v>
      </c>
    </row>
    <row r="140" spans="5:9" hidden="1" x14ac:dyDescent="0.2">
      <c r="E140" s="127" t="s">
        <v>421</v>
      </c>
      <c r="F140" s="2">
        <v>6</v>
      </c>
      <c r="G140" s="2">
        <v>8</v>
      </c>
      <c r="H140" s="2">
        <v>10</v>
      </c>
      <c r="I140">
        <v>0</v>
      </c>
    </row>
    <row r="141" spans="5:9" hidden="1" x14ac:dyDescent="0.2">
      <c r="E141" s="127" t="s">
        <v>422</v>
      </c>
      <c r="F141" s="2">
        <v>7</v>
      </c>
      <c r="G141" s="2">
        <v>9</v>
      </c>
      <c r="H141" s="2">
        <v>11</v>
      </c>
      <c r="I141">
        <v>0</v>
      </c>
    </row>
    <row r="142" spans="5:9" hidden="1" x14ac:dyDescent="0.2">
      <c r="E142" t="s">
        <v>403</v>
      </c>
      <c r="F142" s="2">
        <v>7</v>
      </c>
      <c r="G142" s="2">
        <v>9</v>
      </c>
      <c r="H142" s="2">
        <v>11</v>
      </c>
      <c r="I142">
        <v>0</v>
      </c>
    </row>
    <row r="143" spans="5:9" hidden="1" x14ac:dyDescent="0.2">
      <c r="E143" s="130" t="s">
        <v>404</v>
      </c>
      <c r="F143" s="62">
        <v>6</v>
      </c>
      <c r="G143" s="62">
        <v>8</v>
      </c>
      <c r="H143" s="62">
        <v>10</v>
      </c>
      <c r="I143">
        <v>0</v>
      </c>
    </row>
    <row r="144" spans="5:9" hidden="1" x14ac:dyDescent="0.2">
      <c r="E144" s="127" t="s">
        <v>405</v>
      </c>
      <c r="F144" s="2">
        <v>6</v>
      </c>
      <c r="G144" s="2">
        <v>8</v>
      </c>
      <c r="H144" s="2">
        <v>10</v>
      </c>
      <c r="I144">
        <v>0</v>
      </c>
    </row>
    <row r="145" spans="5:9" hidden="1" x14ac:dyDescent="0.2">
      <c r="E145" t="s">
        <v>406</v>
      </c>
      <c r="F145" s="2">
        <v>7</v>
      </c>
      <c r="G145" s="2">
        <v>9</v>
      </c>
      <c r="H145" s="2">
        <v>11</v>
      </c>
      <c r="I145">
        <v>0</v>
      </c>
    </row>
    <row r="146" spans="5:9" hidden="1" x14ac:dyDescent="0.2">
      <c r="E146" s="127" t="s">
        <v>423</v>
      </c>
      <c r="F146" s="2">
        <v>8</v>
      </c>
      <c r="G146" s="2">
        <v>10</v>
      </c>
      <c r="H146" s="2">
        <v>12</v>
      </c>
      <c r="I146">
        <v>0</v>
      </c>
    </row>
    <row r="147" spans="5:9" hidden="1" x14ac:dyDescent="0.2">
      <c r="E147" t="s">
        <v>407</v>
      </c>
      <c r="F147" s="2">
        <v>7</v>
      </c>
      <c r="G147" s="2">
        <v>9</v>
      </c>
      <c r="H147" s="2">
        <v>11</v>
      </c>
      <c r="I147">
        <v>0</v>
      </c>
    </row>
    <row r="148" spans="5:9" hidden="1" x14ac:dyDescent="0.2">
      <c r="E148" s="127" t="s">
        <v>424</v>
      </c>
      <c r="F148" s="2">
        <v>8</v>
      </c>
      <c r="G148" s="2">
        <v>10</v>
      </c>
      <c r="H148" s="2">
        <v>12</v>
      </c>
      <c r="I148">
        <v>0</v>
      </c>
    </row>
    <row r="149" spans="5:9" hidden="1" x14ac:dyDescent="0.2">
      <c r="E149" s="130" t="s">
        <v>425</v>
      </c>
      <c r="F149" s="62">
        <v>7</v>
      </c>
      <c r="G149" s="62">
        <v>9</v>
      </c>
      <c r="H149" s="62">
        <v>11</v>
      </c>
      <c r="I149">
        <v>0</v>
      </c>
    </row>
    <row r="150" spans="5:9" hidden="1" x14ac:dyDescent="0.2">
      <c r="E150" s="130" t="s">
        <v>426</v>
      </c>
      <c r="F150" s="62">
        <v>8</v>
      </c>
      <c r="G150" s="62">
        <v>10</v>
      </c>
      <c r="H150" s="62">
        <v>12</v>
      </c>
      <c r="I150">
        <v>0</v>
      </c>
    </row>
    <row r="151" spans="5:9" hidden="1" x14ac:dyDescent="0.2">
      <c r="E151" s="130" t="s">
        <v>427</v>
      </c>
      <c r="F151" s="62">
        <v>9</v>
      </c>
      <c r="G151" s="62">
        <v>11</v>
      </c>
      <c r="H151" s="62">
        <v>13</v>
      </c>
      <c r="I151">
        <v>0</v>
      </c>
    </row>
    <row r="152" spans="5:9" hidden="1" x14ac:dyDescent="0.2">
      <c r="E152" s="130" t="s">
        <v>495</v>
      </c>
      <c r="F152" s="62">
        <v>10</v>
      </c>
      <c r="G152" s="62">
        <v>12</v>
      </c>
      <c r="H152" s="62">
        <v>14</v>
      </c>
      <c r="I152">
        <v>0</v>
      </c>
    </row>
    <row r="153" spans="5:9" hidden="1" x14ac:dyDescent="0.2">
      <c r="E153" t="s">
        <v>408</v>
      </c>
      <c r="F153" s="2">
        <v>7</v>
      </c>
      <c r="G153" s="2">
        <v>9</v>
      </c>
      <c r="H153" s="2">
        <v>11</v>
      </c>
      <c r="I153">
        <v>0</v>
      </c>
    </row>
    <row r="154" spans="5:9" hidden="1" x14ac:dyDescent="0.2">
      <c r="E154" t="s">
        <v>409</v>
      </c>
      <c r="F154" s="2">
        <v>8</v>
      </c>
      <c r="G154" s="2">
        <v>10</v>
      </c>
      <c r="H154" s="2">
        <v>12</v>
      </c>
      <c r="I154">
        <v>0</v>
      </c>
    </row>
    <row r="155" spans="5:9" hidden="1" x14ac:dyDescent="0.2">
      <c r="E155" t="s">
        <v>410</v>
      </c>
      <c r="F155" s="2">
        <v>9</v>
      </c>
      <c r="G155" s="2">
        <v>11</v>
      </c>
      <c r="H155" s="2">
        <v>13</v>
      </c>
      <c r="I155">
        <v>0</v>
      </c>
    </row>
    <row r="156" spans="5:9" hidden="1" x14ac:dyDescent="0.2">
      <c r="E156" t="s">
        <v>411</v>
      </c>
      <c r="F156" s="2">
        <v>9</v>
      </c>
      <c r="G156" s="2">
        <v>11</v>
      </c>
      <c r="H156" s="2">
        <v>13</v>
      </c>
      <c r="I156">
        <v>0</v>
      </c>
    </row>
    <row r="157" spans="5:9" hidden="1" x14ac:dyDescent="0.2">
      <c r="E157" s="127" t="s">
        <v>428</v>
      </c>
      <c r="F157" s="2">
        <v>9</v>
      </c>
      <c r="G157" s="2">
        <v>11</v>
      </c>
      <c r="H157" s="2">
        <v>13</v>
      </c>
      <c r="I157">
        <v>0</v>
      </c>
    </row>
    <row r="158" spans="5:9" hidden="1" x14ac:dyDescent="0.2">
      <c r="E158" s="127" t="s">
        <v>496</v>
      </c>
      <c r="F158" s="2">
        <v>10</v>
      </c>
      <c r="G158" s="2">
        <v>12</v>
      </c>
      <c r="H158" s="2">
        <v>14</v>
      </c>
      <c r="I158">
        <v>0</v>
      </c>
    </row>
    <row r="159" spans="5:9" hidden="1" x14ac:dyDescent="0.2">
      <c r="E159" s="127" t="s">
        <v>497</v>
      </c>
      <c r="F159" s="2">
        <v>10</v>
      </c>
      <c r="G159" s="2">
        <v>12</v>
      </c>
      <c r="H159" s="2">
        <v>14</v>
      </c>
      <c r="I159">
        <v>0</v>
      </c>
    </row>
    <row r="160" spans="5:9" hidden="1" x14ac:dyDescent="0.2">
      <c r="E160" t="s">
        <v>412</v>
      </c>
      <c r="F160" s="2">
        <v>6</v>
      </c>
      <c r="G160" s="2">
        <v>8</v>
      </c>
      <c r="H160" s="2">
        <v>10</v>
      </c>
      <c r="I160">
        <v>0</v>
      </c>
    </row>
    <row r="161" spans="5:10" hidden="1" x14ac:dyDescent="0.2">
      <c r="E161" t="s">
        <v>413</v>
      </c>
      <c r="F161" s="2">
        <v>8</v>
      </c>
      <c r="G161" s="2">
        <v>10</v>
      </c>
      <c r="H161" s="2">
        <v>12</v>
      </c>
      <c r="I161">
        <v>0</v>
      </c>
    </row>
    <row r="162" spans="5:10" hidden="1" x14ac:dyDescent="0.2">
      <c r="E162" t="s">
        <v>414</v>
      </c>
      <c r="F162" s="2">
        <v>6</v>
      </c>
      <c r="G162" s="2">
        <v>8</v>
      </c>
      <c r="H162" s="2">
        <v>10</v>
      </c>
      <c r="I162">
        <v>0</v>
      </c>
    </row>
    <row r="163" spans="5:10" hidden="1" x14ac:dyDescent="0.2">
      <c r="E163" t="s">
        <v>415</v>
      </c>
      <c r="F163" s="2">
        <v>7</v>
      </c>
      <c r="G163" s="2">
        <v>9</v>
      </c>
      <c r="H163" s="2">
        <v>11</v>
      </c>
      <c r="I163">
        <v>0</v>
      </c>
    </row>
    <row r="164" spans="5:10" hidden="1" x14ac:dyDescent="0.2">
      <c r="E164" s="127" t="s">
        <v>429</v>
      </c>
      <c r="F164" s="2">
        <v>8</v>
      </c>
      <c r="G164" s="2">
        <v>10</v>
      </c>
      <c r="H164" s="2">
        <v>12</v>
      </c>
      <c r="I164">
        <v>0</v>
      </c>
    </row>
    <row r="165" spans="5:10" hidden="1" x14ac:dyDescent="0.2">
      <c r="E165" t="s">
        <v>416</v>
      </c>
      <c r="F165" s="2">
        <v>8</v>
      </c>
      <c r="G165" s="2">
        <v>10</v>
      </c>
      <c r="H165" s="2">
        <v>12</v>
      </c>
      <c r="I165">
        <v>0</v>
      </c>
    </row>
    <row r="166" spans="5:10" hidden="1" x14ac:dyDescent="0.2">
      <c r="E166" s="127" t="s">
        <v>430</v>
      </c>
      <c r="F166" s="2">
        <v>7</v>
      </c>
      <c r="G166" s="2">
        <v>9</v>
      </c>
      <c r="H166" s="2">
        <v>11</v>
      </c>
      <c r="I166">
        <v>0</v>
      </c>
    </row>
    <row r="167" spans="5:10" hidden="1" x14ac:dyDescent="0.2">
      <c r="E167" s="127" t="s">
        <v>431</v>
      </c>
      <c r="F167" s="2">
        <v>9</v>
      </c>
      <c r="G167" s="2">
        <v>11</v>
      </c>
      <c r="H167" s="2">
        <v>13</v>
      </c>
      <c r="I167">
        <v>0</v>
      </c>
    </row>
    <row r="168" spans="5:10" hidden="1" x14ac:dyDescent="0.2">
      <c r="E168" s="136" t="s">
        <v>521</v>
      </c>
      <c r="F168" s="135">
        <v>9</v>
      </c>
      <c r="G168" s="135">
        <v>11</v>
      </c>
      <c r="H168" s="135">
        <v>13</v>
      </c>
      <c r="I168">
        <v>0</v>
      </c>
    </row>
    <row r="169" spans="5:10" hidden="1" x14ac:dyDescent="0.2">
      <c r="E169" s="130" t="s">
        <v>432</v>
      </c>
      <c r="F169" s="62">
        <v>10</v>
      </c>
      <c r="G169" s="62">
        <v>12</v>
      </c>
      <c r="H169" s="62">
        <v>14</v>
      </c>
      <c r="I169">
        <v>0</v>
      </c>
    </row>
    <row r="170" spans="5:10" hidden="1" x14ac:dyDescent="0.2">
      <c r="E170" t="s">
        <v>433</v>
      </c>
      <c r="F170" s="59" t="s">
        <v>16</v>
      </c>
      <c r="G170" s="2">
        <v>12</v>
      </c>
      <c r="H170" s="2">
        <v>14</v>
      </c>
      <c r="I170">
        <v>0</v>
      </c>
    </row>
    <row r="171" spans="5:10" hidden="1" x14ac:dyDescent="0.2">
      <c r="E171" t="s">
        <v>434</v>
      </c>
      <c r="F171" s="2">
        <v>8</v>
      </c>
      <c r="G171" s="2">
        <v>11</v>
      </c>
      <c r="H171" s="2">
        <v>13</v>
      </c>
      <c r="I171">
        <v>0</v>
      </c>
    </row>
    <row r="172" spans="5:10" hidden="1" x14ac:dyDescent="0.2">
      <c r="E172" t="s">
        <v>435</v>
      </c>
      <c r="F172" s="2">
        <v>9</v>
      </c>
      <c r="G172" s="2">
        <v>12</v>
      </c>
      <c r="H172" s="2">
        <v>14</v>
      </c>
      <c r="I172">
        <v>0</v>
      </c>
    </row>
    <row r="173" spans="5:10" hidden="1" x14ac:dyDescent="0.2">
      <c r="E173" t="s">
        <v>436</v>
      </c>
      <c r="F173" s="2">
        <v>2</v>
      </c>
      <c r="G173" s="59">
        <v>3</v>
      </c>
      <c r="H173" s="59" t="s">
        <v>16</v>
      </c>
      <c r="I173">
        <v>0</v>
      </c>
    </row>
    <row r="174" spans="5:10" hidden="1" x14ac:dyDescent="0.2">
      <c r="E174" t="s">
        <v>437</v>
      </c>
      <c r="F174" s="2">
        <v>1</v>
      </c>
      <c r="G174" s="59">
        <v>2</v>
      </c>
      <c r="H174" s="59" t="s">
        <v>16</v>
      </c>
      <c r="I174">
        <v>0</v>
      </c>
      <c r="J174">
        <v>-1</v>
      </c>
    </row>
    <row r="175" spans="5:10" hidden="1" x14ac:dyDescent="0.2">
      <c r="E175" t="s">
        <v>438</v>
      </c>
      <c r="F175" s="59">
        <v>3</v>
      </c>
      <c r="G175" s="59">
        <v>4</v>
      </c>
      <c r="H175" s="59" t="s">
        <v>16</v>
      </c>
      <c r="I175">
        <v>0</v>
      </c>
    </row>
    <row r="176" spans="5:10" hidden="1" x14ac:dyDescent="0.2">
      <c r="E176" t="s">
        <v>439</v>
      </c>
      <c r="F176" s="62">
        <v>8</v>
      </c>
      <c r="G176" s="62">
        <v>12</v>
      </c>
      <c r="H176" s="59" t="s">
        <v>16</v>
      </c>
      <c r="I176">
        <v>0</v>
      </c>
    </row>
    <row r="177" spans="5:9" hidden="1" x14ac:dyDescent="0.2">
      <c r="E177" t="s">
        <v>440</v>
      </c>
      <c r="F177" s="62">
        <v>8</v>
      </c>
      <c r="G177" s="62">
        <v>12</v>
      </c>
      <c r="H177" s="59" t="s">
        <v>16</v>
      </c>
      <c r="I177">
        <v>0</v>
      </c>
    </row>
    <row r="178" spans="5:9" hidden="1" x14ac:dyDescent="0.2">
      <c r="E178" t="s">
        <v>441</v>
      </c>
      <c r="F178" s="60" t="s">
        <v>16</v>
      </c>
      <c r="G178" s="62">
        <v>12</v>
      </c>
      <c r="H178" s="59" t="s">
        <v>16</v>
      </c>
      <c r="I178">
        <v>0</v>
      </c>
    </row>
    <row r="179" spans="5:9" hidden="1" x14ac:dyDescent="0.2">
      <c r="E179" s="130" t="s">
        <v>442</v>
      </c>
      <c r="F179" s="60" t="s">
        <v>16</v>
      </c>
      <c r="G179" s="62">
        <v>8</v>
      </c>
      <c r="H179" s="59" t="s">
        <v>16</v>
      </c>
      <c r="I179">
        <v>0</v>
      </c>
    </row>
    <row r="180" spans="5:9" hidden="1" x14ac:dyDescent="0.2">
      <c r="E180" t="s">
        <v>443</v>
      </c>
      <c r="F180" s="60" t="s">
        <v>16</v>
      </c>
      <c r="G180" s="62">
        <v>14</v>
      </c>
      <c r="H180" s="59" t="s">
        <v>16</v>
      </c>
      <c r="I180">
        <v>0</v>
      </c>
    </row>
    <row r="181" spans="5:9" hidden="1" x14ac:dyDescent="0.2">
      <c r="E181" s="127" t="s">
        <v>444</v>
      </c>
      <c r="F181" s="59" t="s">
        <v>16</v>
      </c>
      <c r="G181" s="2">
        <v>6</v>
      </c>
      <c r="H181" s="59" t="s">
        <v>16</v>
      </c>
      <c r="I181">
        <v>0</v>
      </c>
    </row>
    <row r="182" spans="5:9" hidden="1" x14ac:dyDescent="0.2">
      <c r="E182" s="130" t="s">
        <v>445</v>
      </c>
      <c r="F182" s="60" t="s">
        <v>16</v>
      </c>
      <c r="G182" s="62">
        <v>7</v>
      </c>
      <c r="H182" s="60" t="s">
        <v>16</v>
      </c>
      <c r="I182">
        <v>0</v>
      </c>
    </row>
    <row r="183" spans="5:9" hidden="1" x14ac:dyDescent="0.2">
      <c r="E183" t="s">
        <v>446</v>
      </c>
      <c r="F183" s="59" t="s">
        <v>16</v>
      </c>
      <c r="G183" s="2">
        <v>10</v>
      </c>
      <c r="H183" s="59" t="s">
        <v>16</v>
      </c>
      <c r="I183">
        <v>0</v>
      </c>
    </row>
    <row r="184" spans="5:9" hidden="1" x14ac:dyDescent="0.2">
      <c r="E184" t="s">
        <v>447</v>
      </c>
      <c r="F184" s="59" t="s">
        <v>16</v>
      </c>
      <c r="G184" s="2">
        <v>10</v>
      </c>
      <c r="H184" s="59" t="s">
        <v>16</v>
      </c>
      <c r="I184">
        <v>0</v>
      </c>
    </row>
    <row r="185" spans="5:9" hidden="1" x14ac:dyDescent="0.2">
      <c r="E185" t="s">
        <v>448</v>
      </c>
      <c r="F185" s="2">
        <v>4</v>
      </c>
      <c r="G185" s="2">
        <v>6</v>
      </c>
      <c r="H185" s="2">
        <v>7</v>
      </c>
      <c r="I185">
        <v>1</v>
      </c>
    </row>
    <row r="186" spans="5:9" hidden="1" x14ac:dyDescent="0.2">
      <c r="E186" t="s">
        <v>449</v>
      </c>
      <c r="F186" s="2">
        <v>4</v>
      </c>
      <c r="G186" s="2">
        <v>6</v>
      </c>
      <c r="H186" s="2">
        <v>7</v>
      </c>
      <c r="I186">
        <v>1</v>
      </c>
    </row>
    <row r="187" spans="5:9" hidden="1" x14ac:dyDescent="0.2">
      <c r="E187" t="s">
        <v>450</v>
      </c>
      <c r="F187" s="2">
        <v>4</v>
      </c>
      <c r="G187" s="2">
        <v>6</v>
      </c>
      <c r="H187" s="2">
        <v>7</v>
      </c>
      <c r="I187">
        <v>1</v>
      </c>
    </row>
    <row r="188" spans="5:9" hidden="1" x14ac:dyDescent="0.2">
      <c r="E188" t="s">
        <v>451</v>
      </c>
      <c r="F188" s="2">
        <v>4</v>
      </c>
      <c r="G188" s="2">
        <v>6</v>
      </c>
      <c r="H188" s="2">
        <v>7</v>
      </c>
      <c r="I188">
        <v>1</v>
      </c>
    </row>
    <row r="189" spans="5:9" hidden="1" x14ac:dyDescent="0.2">
      <c r="E189" t="s">
        <v>452</v>
      </c>
      <c r="F189" s="2">
        <v>4</v>
      </c>
      <c r="G189" s="2">
        <v>6</v>
      </c>
      <c r="H189" s="2">
        <v>7</v>
      </c>
      <c r="I189">
        <v>1</v>
      </c>
    </row>
    <row r="190" spans="5:9" hidden="1" x14ac:dyDescent="0.2">
      <c r="E190" s="127" t="s">
        <v>453</v>
      </c>
      <c r="F190" s="2">
        <v>5</v>
      </c>
      <c r="G190" s="2">
        <v>7</v>
      </c>
      <c r="H190" s="2">
        <v>9</v>
      </c>
      <c r="I190">
        <v>0</v>
      </c>
    </row>
    <row r="191" spans="5:9" hidden="1" x14ac:dyDescent="0.2">
      <c r="E191" t="s">
        <v>454</v>
      </c>
      <c r="F191" s="2">
        <v>7</v>
      </c>
      <c r="G191" s="2">
        <v>9</v>
      </c>
      <c r="H191" s="2">
        <v>11</v>
      </c>
      <c r="I191">
        <v>0</v>
      </c>
    </row>
    <row r="192" spans="5:9" hidden="1" x14ac:dyDescent="0.2">
      <c r="E192" t="s">
        <v>455</v>
      </c>
      <c r="F192" s="2">
        <v>7</v>
      </c>
      <c r="G192" s="2">
        <v>9</v>
      </c>
      <c r="H192" s="2">
        <v>11</v>
      </c>
      <c r="I192">
        <v>0</v>
      </c>
    </row>
    <row r="193" spans="5:9" hidden="1" x14ac:dyDescent="0.2">
      <c r="E193" t="s">
        <v>456</v>
      </c>
      <c r="F193" s="2">
        <v>7</v>
      </c>
      <c r="G193" s="2">
        <v>9</v>
      </c>
      <c r="H193" s="2">
        <v>11</v>
      </c>
      <c r="I193">
        <v>0</v>
      </c>
    </row>
    <row r="194" spans="5:9" hidden="1" x14ac:dyDescent="0.2">
      <c r="E194" s="130" t="s">
        <v>457</v>
      </c>
      <c r="F194" s="62">
        <v>6</v>
      </c>
      <c r="G194" s="62">
        <v>8</v>
      </c>
      <c r="H194" s="62">
        <v>10</v>
      </c>
      <c r="I194">
        <v>0</v>
      </c>
    </row>
    <row r="195" spans="5:9" hidden="1" x14ac:dyDescent="0.2">
      <c r="E195" t="s">
        <v>459</v>
      </c>
      <c r="F195" s="2">
        <v>6</v>
      </c>
      <c r="G195" s="2">
        <v>8</v>
      </c>
      <c r="H195" s="2">
        <v>10</v>
      </c>
      <c r="I195">
        <v>0</v>
      </c>
    </row>
    <row r="196" spans="5:9" hidden="1" x14ac:dyDescent="0.2">
      <c r="E196" t="s">
        <v>460</v>
      </c>
      <c r="F196" s="2">
        <v>5</v>
      </c>
      <c r="G196" s="2">
        <v>7</v>
      </c>
      <c r="H196" s="2">
        <v>9</v>
      </c>
      <c r="I196">
        <v>0</v>
      </c>
    </row>
    <row r="197" spans="5:9" hidden="1" x14ac:dyDescent="0.2">
      <c r="E197" s="130" t="s">
        <v>458</v>
      </c>
      <c r="F197" s="62">
        <v>7</v>
      </c>
      <c r="G197" s="62">
        <v>9</v>
      </c>
      <c r="H197" s="62">
        <v>11</v>
      </c>
      <c r="I197">
        <v>0</v>
      </c>
    </row>
    <row r="198" spans="5:9" hidden="1" x14ac:dyDescent="0.2">
      <c r="E198" t="s">
        <v>461</v>
      </c>
      <c r="F198" s="2">
        <v>7</v>
      </c>
      <c r="G198" s="2">
        <v>9</v>
      </c>
      <c r="H198" s="2">
        <v>11</v>
      </c>
      <c r="I198">
        <v>0</v>
      </c>
    </row>
    <row r="199" spans="5:9" hidden="1" x14ac:dyDescent="0.2">
      <c r="E199" t="s">
        <v>462</v>
      </c>
      <c r="F199" s="2">
        <v>9</v>
      </c>
      <c r="G199" s="2">
        <v>11</v>
      </c>
      <c r="H199" s="2">
        <v>13</v>
      </c>
      <c r="I199">
        <v>0</v>
      </c>
    </row>
    <row r="200" spans="5:9" hidden="1" x14ac:dyDescent="0.2">
      <c r="E200" t="s">
        <v>463</v>
      </c>
      <c r="F200" s="2">
        <v>9</v>
      </c>
      <c r="G200" s="2">
        <v>11</v>
      </c>
      <c r="H200" s="2">
        <v>13</v>
      </c>
      <c r="I200">
        <v>0</v>
      </c>
    </row>
    <row r="201" spans="5:9" hidden="1" x14ac:dyDescent="0.2">
      <c r="E201" t="s">
        <v>464</v>
      </c>
      <c r="F201" s="2">
        <v>9</v>
      </c>
      <c r="G201" s="2">
        <v>11</v>
      </c>
      <c r="H201" s="2">
        <v>13</v>
      </c>
      <c r="I201">
        <v>0</v>
      </c>
    </row>
    <row r="202" spans="5:9" hidden="1" x14ac:dyDescent="0.2">
      <c r="E202" t="s">
        <v>465</v>
      </c>
      <c r="F202" s="2">
        <v>8</v>
      </c>
      <c r="G202" s="2">
        <v>10</v>
      </c>
      <c r="H202" s="2">
        <v>12</v>
      </c>
      <c r="I202">
        <v>0</v>
      </c>
    </row>
    <row r="203" spans="5:9" hidden="1" x14ac:dyDescent="0.2">
      <c r="E203" t="s">
        <v>466</v>
      </c>
      <c r="F203" s="2">
        <v>7</v>
      </c>
      <c r="G203" s="2">
        <v>9</v>
      </c>
      <c r="H203" s="2">
        <v>11</v>
      </c>
      <c r="I203">
        <v>0</v>
      </c>
    </row>
    <row r="204" spans="5:9" hidden="1" x14ac:dyDescent="0.2">
      <c r="E204" s="130" t="s">
        <v>469</v>
      </c>
      <c r="F204" s="62">
        <v>9</v>
      </c>
      <c r="G204" s="62">
        <v>11</v>
      </c>
      <c r="H204" s="62">
        <v>13</v>
      </c>
      <c r="I204">
        <v>0</v>
      </c>
    </row>
    <row r="205" spans="5:9" hidden="1" x14ac:dyDescent="0.2">
      <c r="E205" s="130" t="s">
        <v>514</v>
      </c>
      <c r="F205" s="62">
        <v>10</v>
      </c>
      <c r="G205" s="62">
        <v>12</v>
      </c>
      <c r="H205" s="62">
        <v>14</v>
      </c>
      <c r="I205" s="131">
        <v>0</v>
      </c>
    </row>
    <row r="206" spans="5:9" hidden="1" x14ac:dyDescent="0.2">
      <c r="E206" t="s">
        <v>467</v>
      </c>
      <c r="F206" s="2">
        <v>5</v>
      </c>
      <c r="G206" s="2">
        <v>7</v>
      </c>
      <c r="H206" s="59">
        <v>8</v>
      </c>
      <c r="I206">
        <v>1</v>
      </c>
    </row>
    <row r="207" spans="5:9" hidden="1" x14ac:dyDescent="0.2">
      <c r="E207" t="s">
        <v>468</v>
      </c>
      <c r="F207" s="2">
        <v>5</v>
      </c>
      <c r="G207" s="2">
        <v>7</v>
      </c>
      <c r="H207" s="59">
        <v>8</v>
      </c>
      <c r="I207">
        <v>1</v>
      </c>
    </row>
    <row r="208" spans="5:9" hidden="1" x14ac:dyDescent="0.2">
      <c r="E208" t="s">
        <v>470</v>
      </c>
      <c r="F208" s="2">
        <v>6</v>
      </c>
      <c r="G208" s="2">
        <v>8</v>
      </c>
      <c r="H208" s="59">
        <v>10</v>
      </c>
      <c r="I208">
        <v>0</v>
      </c>
    </row>
    <row r="209" spans="5:9" hidden="1" x14ac:dyDescent="0.2">
      <c r="E209" t="s">
        <v>471</v>
      </c>
      <c r="F209" s="2">
        <v>8</v>
      </c>
      <c r="G209" s="2">
        <v>10</v>
      </c>
      <c r="H209" s="59">
        <v>12</v>
      </c>
      <c r="I209">
        <v>0</v>
      </c>
    </row>
    <row r="210" spans="5:9" hidden="1" x14ac:dyDescent="0.2">
      <c r="E210" t="s">
        <v>472</v>
      </c>
      <c r="F210" s="2">
        <v>6</v>
      </c>
      <c r="G210" s="2">
        <v>8</v>
      </c>
      <c r="H210" s="2">
        <v>10</v>
      </c>
      <c r="I210">
        <v>0</v>
      </c>
    </row>
    <row r="211" spans="5:9" hidden="1" x14ac:dyDescent="0.2">
      <c r="E211" s="127" t="s">
        <v>473</v>
      </c>
      <c r="F211" s="2">
        <v>5</v>
      </c>
      <c r="G211" s="2">
        <v>7</v>
      </c>
      <c r="H211" s="2">
        <v>9</v>
      </c>
      <c r="I211">
        <v>0</v>
      </c>
    </row>
    <row r="212" spans="5:9" hidden="1" x14ac:dyDescent="0.2">
      <c r="E212" t="s">
        <v>474</v>
      </c>
      <c r="F212" s="2">
        <v>7</v>
      </c>
      <c r="G212" s="2">
        <v>9</v>
      </c>
      <c r="H212" s="2">
        <v>11</v>
      </c>
      <c r="I212">
        <v>0</v>
      </c>
    </row>
    <row r="213" spans="5:9" hidden="1" x14ac:dyDescent="0.2">
      <c r="E213" s="130" t="s">
        <v>476</v>
      </c>
      <c r="F213" s="62">
        <v>6</v>
      </c>
      <c r="G213" s="62">
        <v>8</v>
      </c>
      <c r="H213" s="62">
        <v>10</v>
      </c>
      <c r="I213">
        <v>0</v>
      </c>
    </row>
    <row r="214" spans="5:9" hidden="1" x14ac:dyDescent="0.2">
      <c r="E214" s="127" t="s">
        <v>509</v>
      </c>
      <c r="F214" s="2">
        <v>6</v>
      </c>
      <c r="G214" s="2">
        <v>8</v>
      </c>
      <c r="H214" s="2">
        <v>10</v>
      </c>
      <c r="I214">
        <v>0</v>
      </c>
    </row>
    <row r="215" spans="5:9" hidden="1" x14ac:dyDescent="0.2">
      <c r="E215" s="127" t="s">
        <v>511</v>
      </c>
      <c r="F215" s="2">
        <v>7</v>
      </c>
      <c r="G215" s="2">
        <v>9</v>
      </c>
      <c r="H215" s="2">
        <v>11</v>
      </c>
      <c r="I215">
        <v>0</v>
      </c>
    </row>
    <row r="216" spans="5:9" hidden="1" x14ac:dyDescent="0.2">
      <c r="E216" s="130" t="s">
        <v>475</v>
      </c>
      <c r="F216" s="62">
        <v>9</v>
      </c>
      <c r="G216" s="62">
        <v>11</v>
      </c>
      <c r="H216" s="62">
        <v>13</v>
      </c>
      <c r="I216">
        <v>0</v>
      </c>
    </row>
    <row r="217" spans="5:9" hidden="1" x14ac:dyDescent="0.2">
      <c r="E217" s="130" t="s">
        <v>510</v>
      </c>
      <c r="F217" s="60" t="s">
        <v>16</v>
      </c>
      <c r="G217" s="62">
        <v>10</v>
      </c>
      <c r="H217" s="62">
        <v>12</v>
      </c>
      <c r="I217">
        <v>0</v>
      </c>
    </row>
    <row r="218" spans="5:9" hidden="1" x14ac:dyDescent="0.2">
      <c r="E218" s="130" t="s">
        <v>477</v>
      </c>
      <c r="F218" s="60" t="s">
        <v>16</v>
      </c>
      <c r="G218" s="62">
        <v>10</v>
      </c>
      <c r="H218" s="62">
        <v>12</v>
      </c>
      <c r="I218">
        <v>0</v>
      </c>
    </row>
    <row r="219" spans="5:9" hidden="1" x14ac:dyDescent="0.2">
      <c r="E219" t="s">
        <v>478</v>
      </c>
      <c r="F219" s="60" t="s">
        <v>16</v>
      </c>
      <c r="G219" s="62">
        <v>9</v>
      </c>
      <c r="H219" s="62">
        <v>11</v>
      </c>
      <c r="I219">
        <v>0</v>
      </c>
    </row>
    <row r="220" spans="5:9" hidden="1" x14ac:dyDescent="0.2">
      <c r="E220" t="s">
        <v>479</v>
      </c>
      <c r="F220" s="60" t="s">
        <v>16</v>
      </c>
      <c r="G220" s="2">
        <v>11</v>
      </c>
      <c r="H220" s="2">
        <v>13</v>
      </c>
      <c r="I220">
        <v>0</v>
      </c>
    </row>
    <row r="221" spans="5:9" hidden="1" x14ac:dyDescent="0.2">
      <c r="E221" t="s">
        <v>480</v>
      </c>
      <c r="F221" s="60" t="s">
        <v>16</v>
      </c>
      <c r="G221" s="2">
        <v>10</v>
      </c>
      <c r="H221" s="2">
        <v>12</v>
      </c>
      <c r="I221">
        <v>0</v>
      </c>
    </row>
    <row r="222" spans="5:9" hidden="1" x14ac:dyDescent="0.2">
      <c r="E222" t="s">
        <v>481</v>
      </c>
      <c r="F222" s="59" t="s">
        <v>16</v>
      </c>
      <c r="G222" s="62">
        <v>9</v>
      </c>
      <c r="H222" s="62">
        <v>11</v>
      </c>
      <c r="I222">
        <v>0</v>
      </c>
    </row>
    <row r="223" spans="5:9" hidden="1" x14ac:dyDescent="0.2">
      <c r="E223" t="s">
        <v>482</v>
      </c>
      <c r="F223" s="59" t="s">
        <v>16</v>
      </c>
      <c r="G223" s="2">
        <v>11</v>
      </c>
      <c r="H223" s="2">
        <v>13</v>
      </c>
      <c r="I223">
        <v>0</v>
      </c>
    </row>
    <row r="224" spans="5:9" hidden="1" x14ac:dyDescent="0.2">
      <c r="E224" t="s">
        <v>483</v>
      </c>
      <c r="F224" s="59" t="s">
        <v>16</v>
      </c>
      <c r="G224" s="2">
        <v>10</v>
      </c>
      <c r="H224" s="2">
        <v>12</v>
      </c>
      <c r="I224">
        <v>0</v>
      </c>
    </row>
    <row r="225" spans="5:10" hidden="1" x14ac:dyDescent="0.2">
      <c r="E225" t="s">
        <v>484</v>
      </c>
      <c r="F225" s="59" t="s">
        <v>16</v>
      </c>
      <c r="G225" s="62">
        <v>11</v>
      </c>
      <c r="H225" s="62">
        <v>13</v>
      </c>
      <c r="I225">
        <v>0</v>
      </c>
    </row>
    <row r="226" spans="5:10" hidden="1" x14ac:dyDescent="0.2">
      <c r="E226" t="s">
        <v>485</v>
      </c>
      <c r="F226" s="59" t="s">
        <v>16</v>
      </c>
      <c r="G226" s="2">
        <v>13</v>
      </c>
      <c r="H226" s="2">
        <v>15</v>
      </c>
      <c r="I226">
        <v>0</v>
      </c>
    </row>
    <row r="227" spans="5:10" hidden="1" x14ac:dyDescent="0.2">
      <c r="E227" t="s">
        <v>486</v>
      </c>
      <c r="F227" s="59" t="s">
        <v>16</v>
      </c>
      <c r="G227" s="2">
        <v>12</v>
      </c>
      <c r="H227" s="2">
        <v>14</v>
      </c>
      <c r="I227">
        <v>0</v>
      </c>
    </row>
    <row r="228" spans="5:10" hidden="1" x14ac:dyDescent="0.2">
      <c r="E228" t="s">
        <v>487</v>
      </c>
      <c r="F228" s="59" t="s">
        <v>16</v>
      </c>
      <c r="G228" s="62">
        <v>12</v>
      </c>
      <c r="H228" s="62">
        <v>14</v>
      </c>
      <c r="I228">
        <v>0</v>
      </c>
    </row>
    <row r="229" spans="5:10" hidden="1" x14ac:dyDescent="0.2">
      <c r="E229" t="s">
        <v>488</v>
      </c>
      <c r="F229" s="59" t="s">
        <v>16</v>
      </c>
      <c r="G229" s="62">
        <v>13</v>
      </c>
      <c r="H229" s="62">
        <v>15</v>
      </c>
      <c r="I229">
        <v>0</v>
      </c>
    </row>
    <row r="230" spans="5:10" hidden="1" x14ac:dyDescent="0.2">
      <c r="E230" t="s">
        <v>489</v>
      </c>
      <c r="F230" s="2">
        <v>10</v>
      </c>
      <c r="G230" s="2">
        <v>13</v>
      </c>
      <c r="H230" s="2">
        <v>16</v>
      </c>
      <c r="I230">
        <v>0</v>
      </c>
    </row>
    <row r="231" spans="5:10" hidden="1" x14ac:dyDescent="0.2">
      <c r="E231" s="130" t="s">
        <v>490</v>
      </c>
      <c r="F231" s="125" t="s">
        <v>16</v>
      </c>
      <c r="G231" s="62">
        <v>16</v>
      </c>
      <c r="H231" s="125" t="s">
        <v>16</v>
      </c>
      <c r="I231">
        <v>0</v>
      </c>
    </row>
    <row r="232" spans="5:10" hidden="1" x14ac:dyDescent="0.2">
      <c r="E232" t="s">
        <v>491</v>
      </c>
      <c r="F232" s="2">
        <v>13</v>
      </c>
      <c r="G232" s="59" t="s">
        <v>16</v>
      </c>
      <c r="H232" s="2" t="s">
        <v>16</v>
      </c>
      <c r="I232">
        <v>0</v>
      </c>
    </row>
    <row r="233" spans="5:10" hidden="1" x14ac:dyDescent="0.2">
      <c r="E233" t="s">
        <v>492</v>
      </c>
      <c r="F233" s="59" t="s">
        <v>16</v>
      </c>
      <c r="G233" s="2">
        <v>3</v>
      </c>
      <c r="H233" s="59" t="s">
        <v>16</v>
      </c>
      <c r="I233">
        <v>0</v>
      </c>
      <c r="J233">
        <v>-1</v>
      </c>
    </row>
    <row r="234" spans="5:10" x14ac:dyDescent="0.2">
      <c r="F234" s="59"/>
      <c r="G234" s="2"/>
      <c r="H234" s="2"/>
    </row>
    <row r="235" spans="5:10" x14ac:dyDescent="0.2">
      <c r="F235" s="2"/>
      <c r="G235" s="2"/>
      <c r="H235" s="2"/>
    </row>
    <row r="236" spans="5:10" x14ac:dyDescent="0.2">
      <c r="F236" s="2"/>
      <c r="G236" s="2"/>
      <c r="H236" s="2"/>
    </row>
    <row r="237" spans="5:10" x14ac:dyDescent="0.2">
      <c r="F237" s="2"/>
      <c r="G237" s="2"/>
      <c r="H237" s="2"/>
    </row>
    <row r="238" spans="5:10" x14ac:dyDescent="0.2">
      <c r="F238" s="2"/>
      <c r="G238" s="2"/>
      <c r="H238" s="2"/>
    </row>
    <row r="239" spans="5:10" x14ac:dyDescent="0.2">
      <c r="F239" s="2"/>
      <c r="G239" s="2"/>
      <c r="H239" s="2"/>
    </row>
    <row r="240" spans="5:10" x14ac:dyDescent="0.2">
      <c r="F240" s="2"/>
      <c r="G240" s="2"/>
      <c r="H240" s="2"/>
    </row>
    <row r="241" spans="6:8" x14ac:dyDescent="0.2">
      <c r="F241" s="2"/>
      <c r="G241" s="2"/>
      <c r="H241" s="2"/>
    </row>
    <row r="242" spans="6:8" x14ac:dyDescent="0.2">
      <c r="F242" s="2"/>
      <c r="G242" s="2"/>
      <c r="H242" s="2"/>
    </row>
    <row r="243" spans="6:8" x14ac:dyDescent="0.2">
      <c r="F243" s="2"/>
      <c r="G243" s="2"/>
      <c r="H243" s="2"/>
    </row>
    <row r="244" spans="6:8" x14ac:dyDescent="0.2">
      <c r="F244" s="2"/>
      <c r="G244" s="2"/>
      <c r="H244" s="2"/>
    </row>
    <row r="245" spans="6:8" x14ac:dyDescent="0.2">
      <c r="F245" s="2"/>
      <c r="G245" s="2"/>
      <c r="H245" s="2"/>
    </row>
    <row r="246" spans="6:8" x14ac:dyDescent="0.2">
      <c r="F246" s="2"/>
      <c r="G246" s="2"/>
      <c r="H246" s="2"/>
    </row>
    <row r="247" spans="6:8" x14ac:dyDescent="0.2">
      <c r="F247" s="2"/>
      <c r="G247" s="2"/>
      <c r="H247" s="2"/>
    </row>
    <row r="248" spans="6:8" x14ac:dyDescent="0.2">
      <c r="F248" s="2"/>
      <c r="G248" s="2"/>
      <c r="H248" s="2"/>
    </row>
    <row r="249" spans="6:8" x14ac:dyDescent="0.2">
      <c r="F249" s="2"/>
      <c r="G249" s="2"/>
      <c r="H249" s="2"/>
    </row>
    <row r="250" spans="6:8" x14ac:dyDescent="0.2">
      <c r="F250" s="2"/>
      <c r="G250" s="2"/>
      <c r="H250" s="2"/>
    </row>
    <row r="251" spans="6:8" x14ac:dyDescent="0.2">
      <c r="F251" s="2"/>
      <c r="G251" s="2"/>
      <c r="H251" s="2"/>
    </row>
    <row r="252" spans="6:8" x14ac:dyDescent="0.2">
      <c r="F252" s="2"/>
      <c r="G252" s="2"/>
      <c r="H252" s="2"/>
    </row>
    <row r="253" spans="6:8" x14ac:dyDescent="0.2">
      <c r="F253" s="2"/>
      <c r="G253" s="2"/>
      <c r="H253" s="2"/>
    </row>
    <row r="254" spans="6:8" x14ac:dyDescent="0.2">
      <c r="F254" s="2"/>
      <c r="G254" s="2"/>
      <c r="H254" s="2"/>
    </row>
    <row r="255" spans="6:8" x14ac:dyDescent="0.2">
      <c r="F255" s="2"/>
      <c r="G255" s="2"/>
      <c r="H255" s="2"/>
    </row>
    <row r="256" spans="6:8" x14ac:dyDescent="0.2">
      <c r="F256" s="2"/>
      <c r="G256" s="2"/>
      <c r="H256" s="2"/>
    </row>
    <row r="257" spans="6:8" x14ac:dyDescent="0.2">
      <c r="F257" s="2"/>
      <c r="G257" s="2"/>
      <c r="H257" s="2"/>
    </row>
    <row r="258" spans="6:8" x14ac:dyDescent="0.2">
      <c r="F258" s="2"/>
      <c r="G258" s="2"/>
      <c r="H258" s="2"/>
    </row>
    <row r="259" spans="6:8" x14ac:dyDescent="0.2">
      <c r="F259" s="2"/>
      <c r="G259" s="2"/>
      <c r="H259" s="2"/>
    </row>
    <row r="260" spans="6:8" x14ac:dyDescent="0.2">
      <c r="F260" s="2"/>
      <c r="G260" s="2"/>
      <c r="H260" s="2"/>
    </row>
    <row r="261" spans="6:8" x14ac:dyDescent="0.2">
      <c r="F261" s="2"/>
      <c r="G261" s="2"/>
      <c r="H261" s="2"/>
    </row>
    <row r="262" spans="6:8" x14ac:dyDescent="0.2">
      <c r="F262" s="2"/>
      <c r="G262" s="2"/>
      <c r="H262" s="2"/>
    </row>
    <row r="263" spans="6:8" x14ac:dyDescent="0.2">
      <c r="F263" s="2"/>
      <c r="G263" s="2"/>
      <c r="H263" s="2"/>
    </row>
    <row r="264" spans="6:8" x14ac:dyDescent="0.2">
      <c r="F264" s="2"/>
      <c r="G264" s="2"/>
      <c r="H264" s="2"/>
    </row>
    <row r="265" spans="6:8" x14ac:dyDescent="0.2">
      <c r="F265" s="2"/>
      <c r="G265" s="2"/>
      <c r="H265" s="2"/>
    </row>
    <row r="266" spans="6:8" x14ac:dyDescent="0.2">
      <c r="F266" s="2"/>
      <c r="G266" s="2"/>
      <c r="H266" s="2"/>
    </row>
    <row r="267" spans="6:8" x14ac:dyDescent="0.2">
      <c r="F267" s="2"/>
      <c r="G267" s="2"/>
      <c r="H267" s="2"/>
    </row>
    <row r="268" spans="6:8" x14ac:dyDescent="0.2">
      <c r="F268" s="2"/>
      <c r="G268" s="2"/>
      <c r="H268" s="2"/>
    </row>
    <row r="269" spans="6:8" x14ac:dyDescent="0.2">
      <c r="F269" s="2"/>
      <c r="G269" s="2"/>
      <c r="H269" s="2"/>
    </row>
    <row r="270" spans="6:8" x14ac:dyDescent="0.2">
      <c r="F270" s="2"/>
      <c r="G270" s="2"/>
      <c r="H270" s="2"/>
    </row>
    <row r="271" spans="6:8" x14ac:dyDescent="0.2">
      <c r="F271" s="2"/>
      <c r="G271" s="2"/>
      <c r="H271" s="2"/>
    </row>
    <row r="272" spans="6:8" x14ac:dyDescent="0.2">
      <c r="F272" s="2"/>
      <c r="G272" s="2"/>
      <c r="H272" s="2"/>
    </row>
    <row r="273" spans="6:8" x14ac:dyDescent="0.2">
      <c r="F273" s="2"/>
      <c r="G273" s="2"/>
      <c r="H273" s="2"/>
    </row>
    <row r="274" spans="6:8" x14ac:dyDescent="0.2">
      <c r="F274" s="2"/>
      <c r="G274" s="2"/>
      <c r="H274" s="2"/>
    </row>
    <row r="275" spans="6:8" x14ac:dyDescent="0.2">
      <c r="F275" s="2"/>
      <c r="G275" s="2"/>
      <c r="H275" s="2"/>
    </row>
    <row r="276" spans="6:8" x14ac:dyDescent="0.2">
      <c r="F276" s="2"/>
      <c r="G276" s="2"/>
      <c r="H276" s="2"/>
    </row>
    <row r="277" spans="6:8" x14ac:dyDescent="0.2">
      <c r="F277" s="2"/>
      <c r="G277" s="2"/>
      <c r="H277" s="2"/>
    </row>
    <row r="278" spans="6:8" x14ac:dyDescent="0.2">
      <c r="F278" s="2"/>
      <c r="G278" s="2"/>
      <c r="H278" s="2"/>
    </row>
    <row r="279" spans="6:8" x14ac:dyDescent="0.2">
      <c r="F279" s="2"/>
      <c r="G279" s="2"/>
      <c r="H279" s="2"/>
    </row>
    <row r="280" spans="6:8" x14ac:dyDescent="0.2">
      <c r="F280" s="2"/>
      <c r="G280" s="2"/>
      <c r="H280" s="2"/>
    </row>
    <row r="281" spans="6:8" x14ac:dyDescent="0.2">
      <c r="F281" s="2"/>
      <c r="G281" s="2"/>
      <c r="H281" s="2"/>
    </row>
    <row r="282" spans="6:8" x14ac:dyDescent="0.2">
      <c r="F282" s="2"/>
      <c r="G282" s="2"/>
      <c r="H282" s="2"/>
    </row>
    <row r="283" spans="6:8" x14ac:dyDescent="0.2">
      <c r="F283" s="2"/>
      <c r="G283" s="2"/>
      <c r="H283" s="2"/>
    </row>
    <row r="284" spans="6:8" x14ac:dyDescent="0.2">
      <c r="F284" s="2"/>
      <c r="G284" s="2"/>
      <c r="H284" s="2"/>
    </row>
    <row r="285" spans="6:8" x14ac:dyDescent="0.2">
      <c r="F285" s="2"/>
      <c r="G285" s="2"/>
      <c r="H285" s="2"/>
    </row>
    <row r="286" spans="6:8" x14ac:dyDescent="0.2">
      <c r="F286" s="2"/>
      <c r="G286" s="2"/>
      <c r="H286" s="2"/>
    </row>
    <row r="287" spans="6:8" x14ac:dyDescent="0.2">
      <c r="F287" s="2"/>
      <c r="G287" s="2"/>
      <c r="H287" s="2"/>
    </row>
    <row r="288" spans="6:8" x14ac:dyDescent="0.2">
      <c r="F288" s="2"/>
      <c r="G288" s="2"/>
      <c r="H288" s="2"/>
    </row>
    <row r="289" spans="6:8" x14ac:dyDescent="0.2">
      <c r="F289" s="2"/>
      <c r="G289" s="2"/>
      <c r="H289" s="2"/>
    </row>
    <row r="290" spans="6:8" x14ac:dyDescent="0.2">
      <c r="F290" s="2"/>
      <c r="G290" s="2"/>
      <c r="H290" s="2"/>
    </row>
    <row r="291" spans="6:8" x14ac:dyDescent="0.2">
      <c r="F291" s="2"/>
      <c r="G291" s="2"/>
      <c r="H291" s="2"/>
    </row>
    <row r="292" spans="6:8" x14ac:dyDescent="0.2">
      <c r="F292" s="2"/>
      <c r="G292" s="2"/>
      <c r="H292" s="2"/>
    </row>
    <row r="293" spans="6:8" x14ac:dyDescent="0.2">
      <c r="F293" s="2"/>
      <c r="G293" s="2"/>
      <c r="H293" s="2"/>
    </row>
    <row r="294" spans="6:8" x14ac:dyDescent="0.2">
      <c r="F294" s="2"/>
      <c r="G294" s="2"/>
      <c r="H294" s="2"/>
    </row>
    <row r="295" spans="6:8" x14ac:dyDescent="0.2">
      <c r="F295" s="2"/>
      <c r="G295" s="2"/>
      <c r="H295" s="2"/>
    </row>
    <row r="296" spans="6:8" x14ac:dyDescent="0.2">
      <c r="F296" s="2"/>
      <c r="G296" s="2"/>
      <c r="H296" s="2"/>
    </row>
    <row r="297" spans="6:8" x14ac:dyDescent="0.2">
      <c r="F297" s="2"/>
      <c r="G297" s="2"/>
      <c r="H297" s="2"/>
    </row>
    <row r="298" spans="6:8" x14ac:dyDescent="0.2">
      <c r="F298" s="2"/>
      <c r="G298" s="2"/>
      <c r="H298" s="2"/>
    </row>
    <row r="299" spans="6:8" x14ac:dyDescent="0.2">
      <c r="F299" s="2"/>
      <c r="G299" s="2"/>
      <c r="H299" s="2"/>
    </row>
    <row r="300" spans="6:8" x14ac:dyDescent="0.2">
      <c r="F300" s="2"/>
      <c r="G300" s="2"/>
      <c r="H300" s="2"/>
    </row>
    <row r="301" spans="6:8" x14ac:dyDescent="0.2">
      <c r="F301" s="2"/>
      <c r="G301" s="2"/>
      <c r="H301" s="2"/>
    </row>
    <row r="302" spans="6:8" x14ac:dyDescent="0.2">
      <c r="F302" s="2"/>
      <c r="G302" s="2"/>
      <c r="H302" s="2"/>
    </row>
    <row r="303" spans="6:8" x14ac:dyDescent="0.2">
      <c r="F303" s="2"/>
      <c r="G303" s="2"/>
      <c r="H303" s="2"/>
    </row>
    <row r="304" spans="6:8" x14ac:dyDescent="0.2">
      <c r="F304" s="2"/>
      <c r="G304" s="2"/>
      <c r="H304" s="2"/>
    </row>
    <row r="305" spans="6:8" x14ac:dyDescent="0.2">
      <c r="F305" s="2"/>
      <c r="G305" s="2"/>
      <c r="H305" s="2"/>
    </row>
    <row r="306" spans="6:8" x14ac:dyDescent="0.2">
      <c r="F306" s="2"/>
      <c r="G306" s="2"/>
      <c r="H306" s="2"/>
    </row>
    <row r="307" spans="6:8" x14ac:dyDescent="0.2">
      <c r="F307" s="2"/>
      <c r="G307" s="2"/>
      <c r="H307" s="2"/>
    </row>
    <row r="308" spans="6:8" x14ac:dyDescent="0.2">
      <c r="F308" s="2"/>
      <c r="G308" s="2"/>
      <c r="H308" s="2"/>
    </row>
    <row r="309" spans="6:8" x14ac:dyDescent="0.2">
      <c r="F309" s="2"/>
      <c r="G309" s="2"/>
      <c r="H309" s="2"/>
    </row>
    <row r="310" spans="6:8" x14ac:dyDescent="0.2">
      <c r="F310" s="2"/>
      <c r="G310" s="2"/>
      <c r="H310" s="2"/>
    </row>
    <row r="311" spans="6:8" x14ac:dyDescent="0.2">
      <c r="F311" s="2"/>
      <c r="G311" s="2"/>
      <c r="H311" s="2"/>
    </row>
    <row r="312" spans="6:8" x14ac:dyDescent="0.2">
      <c r="F312" s="2"/>
      <c r="G312" s="2"/>
      <c r="H312" s="2"/>
    </row>
    <row r="313" spans="6:8" x14ac:dyDescent="0.2">
      <c r="F313" s="2"/>
      <c r="G313" s="2"/>
      <c r="H313" s="2"/>
    </row>
    <row r="314" spans="6:8" x14ac:dyDescent="0.2">
      <c r="F314" s="2"/>
      <c r="G314" s="2"/>
      <c r="H314" s="2"/>
    </row>
    <row r="315" spans="6:8" x14ac:dyDescent="0.2">
      <c r="F315" s="2"/>
      <c r="G315" s="2"/>
      <c r="H315" s="2"/>
    </row>
    <row r="316" spans="6:8" x14ac:dyDescent="0.2">
      <c r="F316" s="2"/>
      <c r="G316" s="2"/>
      <c r="H316" s="2"/>
    </row>
    <row r="317" spans="6:8" x14ac:dyDescent="0.2">
      <c r="F317" s="2"/>
      <c r="G317" s="2"/>
      <c r="H317" s="2"/>
    </row>
    <row r="318" spans="6:8" x14ac:dyDescent="0.2">
      <c r="F318" s="2"/>
      <c r="G318" s="2"/>
      <c r="H318" s="2"/>
    </row>
    <row r="319" spans="6:8" x14ac:dyDescent="0.2">
      <c r="F319" s="2"/>
      <c r="G319" s="2"/>
      <c r="H319" s="2"/>
    </row>
    <row r="320" spans="6:8" x14ac:dyDescent="0.2">
      <c r="F320" s="2"/>
      <c r="G320" s="2"/>
      <c r="H320" s="2"/>
    </row>
    <row r="321" spans="6:8" x14ac:dyDescent="0.2">
      <c r="F321" s="2"/>
      <c r="G321" s="2"/>
      <c r="H321" s="2"/>
    </row>
    <row r="322" spans="6:8" x14ac:dyDescent="0.2">
      <c r="F322" s="2"/>
      <c r="G322" s="2"/>
      <c r="H322" s="2"/>
    </row>
    <row r="323" spans="6:8" x14ac:dyDescent="0.2">
      <c r="F323" s="2"/>
      <c r="G323" s="2"/>
      <c r="H323" s="2"/>
    </row>
    <row r="324" spans="6:8" x14ac:dyDescent="0.2">
      <c r="F324" s="2"/>
      <c r="G324" s="2"/>
      <c r="H324" s="2"/>
    </row>
    <row r="325" spans="6:8" x14ac:dyDescent="0.2">
      <c r="F325" s="2"/>
      <c r="G325" s="2"/>
      <c r="H325" s="2"/>
    </row>
    <row r="326" spans="6:8" x14ac:dyDescent="0.2">
      <c r="F326" s="2"/>
      <c r="G326" s="2"/>
      <c r="H326" s="2"/>
    </row>
  </sheetData>
  <sheetProtection sheet="1"/>
  <mergeCells count="101">
    <mergeCell ref="B27:D27"/>
    <mergeCell ref="B28:D28"/>
    <mergeCell ref="B29:D29"/>
    <mergeCell ref="B26:D26"/>
    <mergeCell ref="B30:D30"/>
    <mergeCell ref="B12:D12"/>
    <mergeCell ref="E12:F12"/>
    <mergeCell ref="H12:I12"/>
    <mergeCell ref="H9:I9"/>
    <mergeCell ref="H10:I10"/>
    <mergeCell ref="H11:I11"/>
    <mergeCell ref="B11:D11"/>
    <mergeCell ref="B24:D24"/>
    <mergeCell ref="E25:F25"/>
    <mergeCell ref="E24:F24"/>
    <mergeCell ref="H13:I13"/>
    <mergeCell ref="E21:F21"/>
    <mergeCell ref="H21:I21"/>
    <mergeCell ref="H17:I17"/>
    <mergeCell ref="B25:D25"/>
    <mergeCell ref="H25:I25"/>
    <mergeCell ref="H24:I24"/>
    <mergeCell ref="B18:D18"/>
    <mergeCell ref="B23:D23"/>
    <mergeCell ref="B41:D41"/>
    <mergeCell ref="B34:D34"/>
    <mergeCell ref="B35:D35"/>
    <mergeCell ref="B36:D36"/>
    <mergeCell ref="B38:D38"/>
    <mergeCell ref="B40:D40"/>
    <mergeCell ref="H28:I28"/>
    <mergeCell ref="E31:F31"/>
    <mergeCell ref="E33:F33"/>
    <mergeCell ref="E30:F30"/>
    <mergeCell ref="E28:F28"/>
    <mergeCell ref="H33:I33"/>
    <mergeCell ref="E29:F29"/>
    <mergeCell ref="H29:I29"/>
    <mergeCell ref="B39:D39"/>
    <mergeCell ref="B37:D37"/>
    <mergeCell ref="E39:F39"/>
    <mergeCell ref="H39:I39"/>
    <mergeCell ref="H36:I36"/>
    <mergeCell ref="H37:I37"/>
    <mergeCell ref="E36:F36"/>
    <mergeCell ref="E37:F37"/>
    <mergeCell ref="E34:F34"/>
    <mergeCell ref="H34:I34"/>
    <mergeCell ref="E27:F27"/>
    <mergeCell ref="H27:I27"/>
    <mergeCell ref="H26:I26"/>
    <mergeCell ref="E26:F26"/>
    <mergeCell ref="H31:I31"/>
    <mergeCell ref="H30:I30"/>
    <mergeCell ref="E42:F42"/>
    <mergeCell ref="H42:I42"/>
    <mergeCell ref="E41:F41"/>
    <mergeCell ref="H41:I41"/>
    <mergeCell ref="H38:I38"/>
    <mergeCell ref="E38:F38"/>
    <mergeCell ref="E40:F40"/>
    <mergeCell ref="H40:I40"/>
    <mergeCell ref="E35:F35"/>
    <mergeCell ref="H35:I35"/>
    <mergeCell ref="B17:D17"/>
    <mergeCell ref="B14:D14"/>
    <mergeCell ref="B15:D15"/>
    <mergeCell ref="H22:I22"/>
    <mergeCell ref="E23:F23"/>
    <mergeCell ref="H19:I19"/>
    <mergeCell ref="H18:I18"/>
    <mergeCell ref="E18:F18"/>
    <mergeCell ref="E19:F19"/>
    <mergeCell ref="B22:D22"/>
    <mergeCell ref="H14:I14"/>
    <mergeCell ref="H15:I15"/>
    <mergeCell ref="E22:F22"/>
    <mergeCell ref="D44:F44"/>
    <mergeCell ref="G2:I2"/>
    <mergeCell ref="G3:I3"/>
    <mergeCell ref="E9:F9"/>
    <mergeCell ref="E10:F10"/>
    <mergeCell ref="E11:F11"/>
    <mergeCell ref="D3:F3"/>
    <mergeCell ref="D2:F2"/>
    <mergeCell ref="B10:D10"/>
    <mergeCell ref="G7:H7"/>
    <mergeCell ref="G5:H5"/>
    <mergeCell ref="C6:D6"/>
    <mergeCell ref="G6:H6"/>
    <mergeCell ref="C5:E5"/>
    <mergeCell ref="C7:D7"/>
    <mergeCell ref="B13:D13"/>
    <mergeCell ref="E13:F13"/>
    <mergeCell ref="E16:F16"/>
    <mergeCell ref="E17:F17"/>
    <mergeCell ref="E14:F14"/>
    <mergeCell ref="E15:F15"/>
    <mergeCell ref="H16:I16"/>
    <mergeCell ref="H23:I23"/>
    <mergeCell ref="B16:D16"/>
  </mergeCells>
  <phoneticPr fontId="0" type="noConversion"/>
  <dataValidations count="7">
    <dataValidation type="list" allowBlank="1" showInputMessage="1" showErrorMessage="1" sqref="H22 H10 H34" xr:uid="{00000000-0002-0000-0000-000000000000}">
      <formula1>Allié</formula1>
    </dataValidation>
    <dataValidation type="list" allowBlank="1" showInputMessage="1" showErrorMessage="1" sqref="E24:E30 E12:E18 E36:E41" xr:uid="{00000000-0002-0000-0000-000001000000}">
      <formula1>Type</formula1>
    </dataValidation>
    <dataValidation type="list" allowBlank="1" showInputMessage="1" showErrorMessage="1" sqref="G24:G30 G12:G18 G36:G41" xr:uid="{00000000-0002-0000-0000-000002000000}">
      <formula1>Qualité</formula1>
    </dataValidation>
    <dataValidation type="list" allowBlank="1" showInputMessage="1" showErrorMessage="1" sqref="G22 G10 G34" xr:uid="{00000000-0002-0000-0000-000003000000}">
      <formula1>General</formula1>
    </dataValidation>
    <dataValidation type="list" allowBlank="1" showInputMessage="1" showErrorMessage="1" sqref="C6 E6 C7:E7" xr:uid="{00000000-0002-0000-0000-000004000000}">
      <formula1>Terrain</formula1>
    </dataValidation>
    <dataValidation type="whole" allowBlank="1" showInputMessage="1" showErrorMessage="1" sqref="I6:I7" xr:uid="{00000000-0002-0000-0000-000006000000}">
      <formula1>0</formula1>
      <formula2>24</formula2>
    </dataValidation>
    <dataValidation type="list" allowBlank="1" showInputMessage="1" showErrorMessage="1" sqref="F6" xr:uid="{00000000-0002-0000-0000-000005000000}">
      <formula1>$K$96:$K$98</formula1>
    </dataValidation>
  </dataValidations>
  <printOptions horizontalCentered="1"/>
  <pageMargins left="0.39370078740157483" right="0.39370078740157483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3"/>
  <sheetViews>
    <sheetView workbookViewId="0">
      <selection activeCell="C3" sqref="C3"/>
    </sheetView>
  </sheetViews>
  <sheetFormatPr baseColWidth="10" defaultColWidth="9" defaultRowHeight="12.75" x14ac:dyDescent="0.2"/>
  <cols>
    <col min="1" max="1" width="10.625" customWidth="1"/>
    <col min="2" max="2" width="16.625" customWidth="1"/>
    <col min="3" max="3" width="12.625" customWidth="1"/>
    <col min="4" max="4" width="6.625" customWidth="1"/>
    <col min="5" max="6" width="18.625" customWidth="1"/>
    <col min="7" max="7" width="12.625" customWidth="1"/>
    <col min="8" max="9" width="6.625" customWidth="1"/>
    <col min="10" max="10" width="12.625" customWidth="1"/>
    <col min="11" max="11" width="11" customWidth="1"/>
    <col min="12" max="13" width="10.875" hidden="1" customWidth="1"/>
    <col min="14" max="14" width="11" hidden="1" customWidth="1"/>
    <col min="15" max="32" width="10.875" customWidth="1"/>
    <col min="33" max="33" width="32.125" customWidth="1"/>
    <col min="34" max="256" width="10.875" customWidth="1"/>
  </cols>
  <sheetData>
    <row r="1" spans="1:14" ht="8.1" customHeight="1" thickBot="1" x14ac:dyDescent="0.35">
      <c r="A1" s="1"/>
      <c r="B1" s="1"/>
      <c r="C1" s="1"/>
      <c r="D1" s="1"/>
      <c r="E1" s="1"/>
      <c r="F1" s="2"/>
      <c r="G1" s="2"/>
      <c r="H1" s="2"/>
      <c r="I1" s="2"/>
      <c r="J1" s="2"/>
    </row>
    <row r="2" spans="1:14" ht="15" customHeight="1" thickTop="1" x14ac:dyDescent="0.3">
      <c r="A2" s="1"/>
      <c r="C2" s="74" t="s">
        <v>335</v>
      </c>
      <c r="D2" s="198" t="s">
        <v>336</v>
      </c>
      <c r="E2" s="198"/>
      <c r="F2" s="198"/>
      <c r="G2" s="199" t="s">
        <v>14</v>
      </c>
      <c r="H2" s="200"/>
      <c r="I2" s="201"/>
      <c r="J2" s="75" t="s">
        <v>3</v>
      </c>
      <c r="L2" s="56" t="s">
        <v>41</v>
      </c>
    </row>
    <row r="3" spans="1:14" ht="15" customHeight="1" thickBot="1" x14ac:dyDescent="0.35">
      <c r="A3" s="1"/>
      <c r="B3" s="65" t="s">
        <v>39</v>
      </c>
      <c r="C3" s="23"/>
      <c r="D3" s="202" t="str">
        <f>IF($C3&lt;&gt;"",VLOOKUP(C3,'Armies V4'!$A$1:$B$300,2,FALSE),"")</f>
        <v/>
      </c>
      <c r="E3" s="202"/>
      <c r="F3" s="202"/>
      <c r="G3" s="203"/>
      <c r="H3" s="204"/>
      <c r="I3" s="205"/>
      <c r="J3" s="18">
        <f>ROUNDDOWN(SUM(IF(G10="Competent",1,IF(G10="Brilliant",2,IF(G10="Strategist",2,0))),IF(G22="Competent",1,IF(G22="Brilliant",2,IF(G22="Strategist",2,0)))),2)/2+IF(G10="Strategist",1,IF(G22="Strategist",1,0))+L3</f>
        <v>0</v>
      </c>
      <c r="L3">
        <f>IF(L34&gt;=3,2,IF(L34&gt;=1,1,0))</f>
        <v>0</v>
      </c>
    </row>
    <row r="4" spans="1:14" ht="9.9499999999999993" customHeight="1" thickTop="1" thickBot="1" x14ac:dyDescent="0.35">
      <c r="A4" s="1"/>
      <c r="B4" s="1"/>
      <c r="C4" s="19"/>
      <c r="D4" s="19"/>
      <c r="E4" s="20"/>
      <c r="F4" s="20"/>
      <c r="G4" s="21"/>
      <c r="H4" s="21"/>
      <c r="I4" s="21"/>
      <c r="J4" s="22"/>
    </row>
    <row r="5" spans="1:14" ht="15" customHeight="1" thickTop="1" x14ac:dyDescent="0.3">
      <c r="A5" s="1"/>
      <c r="B5" s="65" t="s">
        <v>44</v>
      </c>
      <c r="C5" s="206" t="s">
        <v>337</v>
      </c>
      <c r="D5" s="207"/>
      <c r="E5" s="201"/>
      <c r="F5" s="122" t="s">
        <v>339</v>
      </c>
      <c r="G5" s="208" t="s">
        <v>338</v>
      </c>
      <c r="H5" s="209"/>
      <c r="I5" s="76" t="s">
        <v>349</v>
      </c>
      <c r="J5" s="77" t="s">
        <v>1</v>
      </c>
    </row>
    <row r="6" spans="1:14" ht="15" customHeight="1" x14ac:dyDescent="0.3">
      <c r="A6" s="1"/>
      <c r="C6" s="210" t="s">
        <v>6</v>
      </c>
      <c r="D6" s="211"/>
      <c r="E6" s="12" t="s">
        <v>6</v>
      </c>
      <c r="F6" s="72" t="s">
        <v>36</v>
      </c>
      <c r="G6" s="212" t="s">
        <v>12</v>
      </c>
      <c r="H6" s="213"/>
      <c r="I6" s="12">
        <v>0</v>
      </c>
      <c r="J6" s="4">
        <f>I6</f>
        <v>0</v>
      </c>
      <c r="M6" s="17"/>
    </row>
    <row r="7" spans="1:14" ht="15" customHeight="1" thickBot="1" x14ac:dyDescent="0.3">
      <c r="C7" s="214" t="s">
        <v>6</v>
      </c>
      <c r="D7" s="215"/>
      <c r="E7" s="14" t="s">
        <v>6</v>
      </c>
      <c r="F7" s="73">
        <f>VLOOKUP(F6,K86:L89,2,FALSE)</f>
        <v>0</v>
      </c>
      <c r="G7" s="216" t="s">
        <v>37</v>
      </c>
      <c r="H7" s="217"/>
      <c r="I7" s="14">
        <v>0</v>
      </c>
      <c r="J7" s="5">
        <f>I7*0.5</f>
        <v>0</v>
      </c>
    </row>
    <row r="8" spans="1:14" ht="6" customHeight="1" thickTop="1" thickBot="1" x14ac:dyDescent="0.25"/>
    <row r="9" spans="1:14" s="68" customFormat="1" ht="15" customHeight="1" thickTop="1" x14ac:dyDescent="0.25">
      <c r="A9" s="78" t="s">
        <v>8</v>
      </c>
      <c r="B9" s="79"/>
      <c r="C9" s="79"/>
      <c r="D9" s="79"/>
      <c r="E9" s="218" t="s">
        <v>344</v>
      </c>
      <c r="F9" s="219"/>
      <c r="G9" s="80" t="s">
        <v>346</v>
      </c>
      <c r="H9" s="208" t="s">
        <v>0</v>
      </c>
      <c r="I9" s="220"/>
      <c r="J9" s="81" t="s">
        <v>1</v>
      </c>
      <c r="L9" s="68" t="s">
        <v>40</v>
      </c>
      <c r="N9" s="129" t="s">
        <v>350</v>
      </c>
    </row>
    <row r="10" spans="1:14" s="68" customFormat="1" ht="15" customHeight="1" thickBot="1" x14ac:dyDescent="0.25">
      <c r="A10" s="15"/>
      <c r="B10" s="221"/>
      <c r="C10" s="221"/>
      <c r="D10" s="222"/>
      <c r="E10" s="223"/>
      <c r="F10" s="224"/>
      <c r="G10" s="12" t="s">
        <v>5</v>
      </c>
      <c r="H10" s="225" t="s">
        <v>6</v>
      </c>
      <c r="I10" s="215"/>
      <c r="J10" s="5">
        <f>VLOOKUP(G10,K79:L85,2,FALSE)+VLOOKUP(H10,N79:O85,2,FALSE)</f>
        <v>0</v>
      </c>
    </row>
    <row r="11" spans="1:14" s="68" customFormat="1" ht="15" customHeight="1" thickTop="1" thickBot="1" x14ac:dyDescent="0.25">
      <c r="A11" s="96" t="s">
        <v>340</v>
      </c>
      <c r="B11" s="226" t="s">
        <v>341</v>
      </c>
      <c r="C11" s="227"/>
      <c r="D11" s="228"/>
      <c r="E11" s="229" t="s">
        <v>342</v>
      </c>
      <c r="F11" s="230"/>
      <c r="G11" s="97" t="s">
        <v>343</v>
      </c>
      <c r="H11" s="231" t="s">
        <v>1</v>
      </c>
      <c r="I11" s="232"/>
      <c r="J11" s="98" t="s">
        <v>2</v>
      </c>
    </row>
    <row r="12" spans="1:14" s="68" customFormat="1" ht="15" customHeight="1" thickTop="1" x14ac:dyDescent="0.2">
      <c r="A12" s="9"/>
      <c r="B12" s="233"/>
      <c r="C12" s="234"/>
      <c r="D12" s="235"/>
      <c r="E12" s="236" t="s">
        <v>11</v>
      </c>
      <c r="F12" s="236"/>
      <c r="G12" s="10" t="s">
        <v>6</v>
      </c>
      <c r="H12" s="237">
        <f>IF(G12="Elite",VLOOKUP(E12,$E$79:$H$223,4,FALSE),IF(G12="Mediocre",VLOOKUP(E12,$E$79:$H$223,2,FALSE),VLOOKUP(E12,$E$79:$H$223,3,FALSE)))</f>
        <v>0</v>
      </c>
      <c r="I12" s="237"/>
      <c r="J12" s="3">
        <f t="shared" ref="J12:J18" si="0">A12*H12</f>
        <v>0</v>
      </c>
      <c r="L12" s="68">
        <f>VLOOKUP(E12,$E$79:$I$223,5,FALSE)*A12</f>
        <v>0</v>
      </c>
      <c r="N12" s="68">
        <f>VLOOKUP(E12,$E$79:$J$223,6,FALSE)*A12</f>
        <v>0</v>
      </c>
    </row>
    <row r="13" spans="1:14" s="68" customFormat="1" ht="15" customHeight="1" x14ac:dyDescent="0.2">
      <c r="A13" s="11"/>
      <c r="B13" s="238"/>
      <c r="C13" s="239"/>
      <c r="D13" s="240"/>
      <c r="E13" s="241" t="s">
        <v>11</v>
      </c>
      <c r="F13" s="241"/>
      <c r="G13" s="12" t="s">
        <v>6</v>
      </c>
      <c r="H13" s="242">
        <f t="shared" ref="H13:H18" si="1">IF(G13="Elite",VLOOKUP(E13,$E$79:$H$223,4,FALSE),IF(G13="Mediocre",VLOOKUP(E13,$E$79:$H$223,2,FALSE),VLOOKUP(E13,$E$79:$H$223,3,FALSE)))</f>
        <v>0</v>
      </c>
      <c r="I13" s="242"/>
      <c r="J13" s="4">
        <f t="shared" si="0"/>
        <v>0</v>
      </c>
      <c r="L13" s="68">
        <f t="shared" ref="L13:L18" si="2">VLOOKUP(E13,$E$79:$I$223,5,FALSE)*A13</f>
        <v>0</v>
      </c>
      <c r="N13" s="68">
        <f t="shared" ref="N13:N18" si="3">VLOOKUP(E13,$E$79:$J$223,6,FALSE)*A13</f>
        <v>0</v>
      </c>
    </row>
    <row r="14" spans="1:14" s="68" customFormat="1" ht="15" customHeight="1" x14ac:dyDescent="0.2">
      <c r="A14" s="11"/>
      <c r="B14" s="238"/>
      <c r="C14" s="243"/>
      <c r="D14" s="244"/>
      <c r="E14" s="238" t="s">
        <v>11</v>
      </c>
      <c r="F14" s="240"/>
      <c r="G14" s="12" t="s">
        <v>6</v>
      </c>
      <c r="H14" s="242">
        <f t="shared" si="1"/>
        <v>0</v>
      </c>
      <c r="I14" s="242"/>
      <c r="J14" s="4">
        <f t="shared" si="0"/>
        <v>0</v>
      </c>
      <c r="L14" s="68">
        <f t="shared" si="2"/>
        <v>0</v>
      </c>
      <c r="N14" s="68">
        <f t="shared" si="3"/>
        <v>0</v>
      </c>
    </row>
    <row r="15" spans="1:14" s="68" customFormat="1" ht="15" customHeight="1" x14ac:dyDescent="0.2">
      <c r="A15" s="11"/>
      <c r="B15" s="238"/>
      <c r="C15" s="243"/>
      <c r="D15" s="244"/>
      <c r="E15" s="238" t="s">
        <v>11</v>
      </c>
      <c r="F15" s="240"/>
      <c r="G15" s="12" t="s">
        <v>6</v>
      </c>
      <c r="H15" s="242">
        <f t="shared" si="1"/>
        <v>0</v>
      </c>
      <c r="I15" s="242"/>
      <c r="J15" s="4">
        <f t="shared" si="0"/>
        <v>0</v>
      </c>
      <c r="L15" s="68">
        <f t="shared" si="2"/>
        <v>0</v>
      </c>
      <c r="N15" s="68">
        <f t="shared" si="3"/>
        <v>0</v>
      </c>
    </row>
    <row r="16" spans="1:14" s="68" customFormat="1" ht="15" customHeight="1" x14ac:dyDescent="0.2">
      <c r="A16" s="11"/>
      <c r="B16" s="238"/>
      <c r="C16" s="239"/>
      <c r="D16" s="240"/>
      <c r="E16" s="241" t="s">
        <v>11</v>
      </c>
      <c r="F16" s="241"/>
      <c r="G16" s="12" t="s">
        <v>7</v>
      </c>
      <c r="H16" s="242">
        <f t="shared" si="1"/>
        <v>0</v>
      </c>
      <c r="I16" s="242"/>
      <c r="J16" s="4">
        <f t="shared" si="0"/>
        <v>0</v>
      </c>
      <c r="L16" s="68">
        <f t="shared" si="2"/>
        <v>0</v>
      </c>
      <c r="N16" s="68">
        <f t="shared" si="3"/>
        <v>0</v>
      </c>
    </row>
    <row r="17" spans="1:14" s="68" customFormat="1" ht="15" customHeight="1" x14ac:dyDescent="0.2">
      <c r="A17" s="11"/>
      <c r="B17" s="238"/>
      <c r="C17" s="239"/>
      <c r="D17" s="240"/>
      <c r="E17" s="241" t="s">
        <v>11</v>
      </c>
      <c r="F17" s="241"/>
      <c r="G17" s="12" t="s">
        <v>7</v>
      </c>
      <c r="H17" s="242">
        <f t="shared" si="1"/>
        <v>0</v>
      </c>
      <c r="I17" s="242"/>
      <c r="J17" s="4">
        <f t="shared" si="0"/>
        <v>0</v>
      </c>
      <c r="L17" s="68">
        <f t="shared" si="2"/>
        <v>0</v>
      </c>
      <c r="N17" s="68">
        <f t="shared" si="3"/>
        <v>0</v>
      </c>
    </row>
    <row r="18" spans="1:14" s="68" customFormat="1" ht="15" customHeight="1" thickBot="1" x14ac:dyDescent="0.25">
      <c r="A18" s="11"/>
      <c r="B18" s="245"/>
      <c r="C18" s="246"/>
      <c r="D18" s="247"/>
      <c r="E18" s="241" t="s">
        <v>11</v>
      </c>
      <c r="F18" s="241"/>
      <c r="G18" s="12" t="s">
        <v>7</v>
      </c>
      <c r="H18" s="248">
        <f t="shared" si="1"/>
        <v>0</v>
      </c>
      <c r="I18" s="248"/>
      <c r="J18" s="4">
        <f t="shared" si="0"/>
        <v>0</v>
      </c>
      <c r="L18" s="68">
        <f t="shared" si="2"/>
        <v>0</v>
      </c>
      <c r="N18" s="68">
        <f t="shared" si="3"/>
        <v>0</v>
      </c>
    </row>
    <row r="19" spans="1:14" s="68" customFormat="1" ht="15" customHeight="1" thickTop="1" thickBot="1" x14ac:dyDescent="0.25">
      <c r="A19" s="99">
        <f>SUM(A12:A18)+N19</f>
        <v>0</v>
      </c>
      <c r="B19" s="100"/>
      <c r="C19" s="100"/>
      <c r="D19" s="100"/>
      <c r="E19" s="227"/>
      <c r="F19" s="249"/>
      <c r="G19" s="101"/>
      <c r="H19" s="250"/>
      <c r="I19" s="251"/>
      <c r="J19" s="98">
        <f>SUM(J12:J18)+J10</f>
        <v>0</v>
      </c>
      <c r="N19" s="68">
        <f>SUM(N12:N18)</f>
        <v>0</v>
      </c>
    </row>
    <row r="20" spans="1:14" s="68" customFormat="1" ht="15" customHeight="1" thickTop="1" thickBot="1" x14ac:dyDescent="0.25"/>
    <row r="21" spans="1:14" s="68" customFormat="1" ht="15" customHeight="1" thickTop="1" x14ac:dyDescent="0.2">
      <c r="A21" s="78" t="s">
        <v>9</v>
      </c>
      <c r="B21" s="79"/>
      <c r="C21" s="79"/>
      <c r="D21" s="79"/>
      <c r="E21" s="218" t="s">
        <v>344</v>
      </c>
      <c r="F21" s="219"/>
      <c r="G21" s="80" t="s">
        <v>346</v>
      </c>
      <c r="H21" s="208" t="s">
        <v>0</v>
      </c>
      <c r="I21" s="220"/>
      <c r="J21" s="81" t="s">
        <v>1</v>
      </c>
    </row>
    <row r="22" spans="1:14" s="68" customFormat="1" ht="15" customHeight="1" thickBot="1" x14ac:dyDescent="0.25">
      <c r="A22" s="15" t="s">
        <v>345</v>
      </c>
      <c r="B22" s="221"/>
      <c r="C22" s="221"/>
      <c r="D22" s="222"/>
      <c r="E22" s="223"/>
      <c r="F22" s="224"/>
      <c r="G22" s="12" t="s">
        <v>5</v>
      </c>
      <c r="H22" s="225" t="s">
        <v>6</v>
      </c>
      <c r="I22" s="215"/>
      <c r="J22" s="5">
        <f>VLOOKUP(G22,K79:L85,2,FALSE)+VLOOKUP(H22,N79:O85,2,FALSE)</f>
        <v>0</v>
      </c>
    </row>
    <row r="23" spans="1:14" s="68" customFormat="1" ht="15" customHeight="1" thickTop="1" thickBot="1" x14ac:dyDescent="0.25">
      <c r="A23" s="96" t="s">
        <v>340</v>
      </c>
      <c r="B23" s="226" t="s">
        <v>341</v>
      </c>
      <c r="C23" s="227"/>
      <c r="D23" s="228"/>
      <c r="E23" s="229" t="s">
        <v>342</v>
      </c>
      <c r="F23" s="230"/>
      <c r="G23" s="97" t="s">
        <v>343</v>
      </c>
      <c r="H23" s="252" t="s">
        <v>1</v>
      </c>
      <c r="I23" s="253"/>
      <c r="J23" s="98" t="s">
        <v>2</v>
      </c>
    </row>
    <row r="24" spans="1:14" s="68" customFormat="1" ht="15" customHeight="1" thickTop="1" x14ac:dyDescent="0.2">
      <c r="A24" s="9"/>
      <c r="B24" s="233"/>
      <c r="C24" s="234"/>
      <c r="D24" s="235"/>
      <c r="E24" s="254" t="s">
        <v>11</v>
      </c>
      <c r="F24" s="255"/>
      <c r="G24" s="10" t="s">
        <v>6</v>
      </c>
      <c r="H24" s="237">
        <f>IF(G24="Elite",VLOOKUP(E24,$E$79:$H$223,4,FALSE),IF(G24="Mediocre",VLOOKUP(E24,$E$79:$H$223,2,FALSE),VLOOKUP(E24,$E$79:$H$223,3,FALSE)))</f>
        <v>0</v>
      </c>
      <c r="I24" s="237"/>
      <c r="J24" s="3">
        <f t="shared" ref="J24:J30" si="4">A24*H24</f>
        <v>0</v>
      </c>
      <c r="L24" s="68">
        <f>VLOOKUP(E24,$E$79:$I$223,5,FALSE)*A24</f>
        <v>0</v>
      </c>
      <c r="N24" s="68">
        <f>VLOOKUP(E24,$E$79:$J$223,6,FALSE)*A24</f>
        <v>0</v>
      </c>
    </row>
    <row r="25" spans="1:14" s="68" customFormat="1" ht="15" customHeight="1" x14ac:dyDescent="0.2">
      <c r="A25" s="69"/>
      <c r="B25" s="238"/>
      <c r="C25" s="243"/>
      <c r="D25" s="244"/>
      <c r="E25" s="238" t="s">
        <v>11</v>
      </c>
      <c r="F25" s="244"/>
      <c r="G25" s="70" t="s">
        <v>6</v>
      </c>
      <c r="H25" s="242">
        <f t="shared" ref="H25:H30" si="5">IF(G25="Elite",VLOOKUP(E25,$E$79:$H$223,4,FALSE),IF(G25="Mediocre",VLOOKUP(E25,$E$79:$H$223,2,FALSE),VLOOKUP(E25,$E$79:$H$223,3,FALSE)))</f>
        <v>0</v>
      </c>
      <c r="I25" s="242"/>
      <c r="J25" s="4">
        <f t="shared" si="4"/>
        <v>0</v>
      </c>
      <c r="L25" s="68">
        <f t="shared" ref="L25:L30" si="6">VLOOKUP(E25,$E$79:$I$223,5,FALSE)*A25</f>
        <v>0</v>
      </c>
      <c r="N25" s="68">
        <f t="shared" ref="N25:N30" si="7">VLOOKUP(E25,$E$79:$J$223,6,FALSE)*A25</f>
        <v>0</v>
      </c>
    </row>
    <row r="26" spans="1:14" s="68" customFormat="1" ht="15" customHeight="1" x14ac:dyDescent="0.2">
      <c r="A26" s="69"/>
      <c r="B26" s="238"/>
      <c r="C26" s="243"/>
      <c r="D26" s="244"/>
      <c r="E26" s="238" t="s">
        <v>11</v>
      </c>
      <c r="F26" s="244"/>
      <c r="G26" s="70" t="s">
        <v>6</v>
      </c>
      <c r="H26" s="242">
        <f t="shared" si="5"/>
        <v>0</v>
      </c>
      <c r="I26" s="242"/>
      <c r="J26" s="4">
        <f t="shared" si="4"/>
        <v>0</v>
      </c>
      <c r="L26" s="68">
        <f t="shared" si="6"/>
        <v>0</v>
      </c>
      <c r="N26" s="68">
        <f t="shared" si="7"/>
        <v>0</v>
      </c>
    </row>
    <row r="27" spans="1:14" s="68" customFormat="1" ht="15" customHeight="1" x14ac:dyDescent="0.2">
      <c r="A27" s="11"/>
      <c r="B27" s="238"/>
      <c r="C27" s="239"/>
      <c r="D27" s="240"/>
      <c r="E27" s="256" t="s">
        <v>11</v>
      </c>
      <c r="F27" s="257"/>
      <c r="G27" s="12" t="s">
        <v>6</v>
      </c>
      <c r="H27" s="242">
        <f t="shared" si="5"/>
        <v>0</v>
      </c>
      <c r="I27" s="242"/>
      <c r="J27" s="4">
        <f t="shared" si="4"/>
        <v>0</v>
      </c>
      <c r="L27" s="68">
        <f t="shared" si="6"/>
        <v>0</v>
      </c>
      <c r="N27" s="68">
        <f t="shared" si="7"/>
        <v>0</v>
      </c>
    </row>
    <row r="28" spans="1:14" s="68" customFormat="1" ht="15" customHeight="1" x14ac:dyDescent="0.2">
      <c r="A28" s="11"/>
      <c r="B28" s="238"/>
      <c r="C28" s="239"/>
      <c r="D28" s="240"/>
      <c r="E28" s="258" t="s">
        <v>11</v>
      </c>
      <c r="F28" s="257"/>
      <c r="G28" s="12" t="s">
        <v>6</v>
      </c>
      <c r="H28" s="242">
        <f t="shared" si="5"/>
        <v>0</v>
      </c>
      <c r="I28" s="242"/>
      <c r="J28" s="4">
        <f t="shared" si="4"/>
        <v>0</v>
      </c>
      <c r="L28" s="68">
        <f t="shared" si="6"/>
        <v>0</v>
      </c>
      <c r="N28" s="68">
        <f t="shared" si="7"/>
        <v>0</v>
      </c>
    </row>
    <row r="29" spans="1:14" s="68" customFormat="1" ht="15" customHeight="1" x14ac:dyDescent="0.2">
      <c r="A29" s="11"/>
      <c r="B29" s="238"/>
      <c r="C29" s="239"/>
      <c r="D29" s="240"/>
      <c r="E29" s="258" t="s">
        <v>11</v>
      </c>
      <c r="F29" s="257"/>
      <c r="G29" s="12" t="s">
        <v>7</v>
      </c>
      <c r="H29" s="242">
        <f t="shared" si="5"/>
        <v>0</v>
      </c>
      <c r="I29" s="242"/>
      <c r="J29" s="4">
        <f t="shared" si="4"/>
        <v>0</v>
      </c>
      <c r="L29" s="68">
        <f t="shared" si="6"/>
        <v>0</v>
      </c>
      <c r="N29" s="68">
        <f t="shared" si="7"/>
        <v>0</v>
      </c>
    </row>
    <row r="30" spans="1:14" s="68" customFormat="1" ht="15" customHeight="1" thickBot="1" x14ac:dyDescent="0.25">
      <c r="A30" s="11"/>
      <c r="B30" s="245"/>
      <c r="C30" s="246"/>
      <c r="D30" s="247"/>
      <c r="E30" s="258" t="s">
        <v>11</v>
      </c>
      <c r="F30" s="257"/>
      <c r="G30" s="13" t="s">
        <v>7</v>
      </c>
      <c r="H30" s="248">
        <f t="shared" si="5"/>
        <v>0</v>
      </c>
      <c r="I30" s="248"/>
      <c r="J30" s="4">
        <f t="shared" si="4"/>
        <v>0</v>
      </c>
      <c r="L30" s="68">
        <f t="shared" si="6"/>
        <v>0</v>
      </c>
      <c r="N30" s="68">
        <f t="shared" si="7"/>
        <v>0</v>
      </c>
    </row>
    <row r="31" spans="1:14" s="68" customFormat="1" ht="15" customHeight="1" thickTop="1" thickBot="1" x14ac:dyDescent="0.25">
      <c r="A31" s="99">
        <f>SUM(A24:A30)+N31</f>
        <v>0</v>
      </c>
      <c r="B31" s="100"/>
      <c r="C31" s="100"/>
      <c r="D31" s="100"/>
      <c r="E31" s="227"/>
      <c r="F31" s="249"/>
      <c r="G31" s="101"/>
      <c r="H31" s="259"/>
      <c r="I31" s="253"/>
      <c r="J31" s="98">
        <f>SUM(J24:J30)+J22</f>
        <v>0</v>
      </c>
      <c r="N31" s="68">
        <f>SUM(N24:N30)</f>
        <v>0</v>
      </c>
    </row>
    <row r="32" spans="1:14" s="68" customFormat="1" ht="6" customHeight="1" thickTop="1" x14ac:dyDescent="0.2"/>
    <row r="33" spans="1:12" s="68" customFormat="1" ht="6" customHeight="1" thickBot="1" x14ac:dyDescent="0.25"/>
    <row r="34" spans="1:12" s="68" customFormat="1" ht="15" customHeight="1" thickTop="1" thickBot="1" x14ac:dyDescent="0.3">
      <c r="A34" s="6">
        <f>SUM(A31+A19)+IF(F7&gt;0,1,0)</f>
        <v>0</v>
      </c>
      <c r="B34" s="7" t="s">
        <v>523</v>
      </c>
      <c r="C34" s="8" t="s">
        <v>524</v>
      </c>
      <c r="D34" s="197"/>
      <c r="E34" s="197"/>
      <c r="F34" s="197"/>
      <c r="G34" s="8"/>
      <c r="H34" s="8" t="s">
        <v>348</v>
      </c>
      <c r="I34" s="8"/>
      <c r="J34" s="71">
        <f>SUM(J31+J19+J6+J7+F7)</f>
        <v>0</v>
      </c>
      <c r="L34" s="68">
        <f>SUM(L12:L32)</f>
        <v>0</v>
      </c>
    </row>
    <row r="35" spans="1:12" ht="13.5" thickTop="1" x14ac:dyDescent="0.2"/>
    <row r="77" spans="1:16" hidden="1" x14ac:dyDescent="0.2">
      <c r="A77" t="s">
        <v>13</v>
      </c>
      <c r="E77" s="16" t="s">
        <v>0</v>
      </c>
      <c r="F77" s="57" t="s">
        <v>15</v>
      </c>
      <c r="G77" s="57" t="s">
        <v>351</v>
      </c>
      <c r="H77" s="57" t="s">
        <v>4</v>
      </c>
      <c r="I77" s="57" t="s">
        <v>26</v>
      </c>
      <c r="J77" s="57" t="s">
        <v>352</v>
      </c>
    </row>
    <row r="78" spans="1:16" hidden="1" x14ac:dyDescent="0.2">
      <c r="F78" s="2"/>
      <c r="G78" s="2"/>
      <c r="H78" s="2"/>
    </row>
    <row r="79" spans="1:16" hidden="1" x14ac:dyDescent="0.2">
      <c r="E79" s="58" t="s">
        <v>11</v>
      </c>
      <c r="F79" s="2"/>
      <c r="G79" s="2"/>
      <c r="H79" s="2"/>
      <c r="I79">
        <v>0</v>
      </c>
      <c r="K79" t="s">
        <v>351</v>
      </c>
      <c r="L79">
        <v>0</v>
      </c>
      <c r="M79" t="s">
        <v>356</v>
      </c>
      <c r="N79" s="127" t="s">
        <v>360</v>
      </c>
      <c r="O79">
        <v>-2</v>
      </c>
      <c r="P79" s="58" t="s">
        <v>6</v>
      </c>
    </row>
    <row r="80" spans="1:16" hidden="1" x14ac:dyDescent="0.2">
      <c r="E80" t="s">
        <v>367</v>
      </c>
      <c r="F80" s="60" t="s">
        <v>16</v>
      </c>
      <c r="G80" s="2">
        <v>4</v>
      </c>
      <c r="H80" s="2">
        <v>5</v>
      </c>
      <c r="I80">
        <v>0.34</v>
      </c>
      <c r="K80" t="s">
        <v>353</v>
      </c>
      <c r="L80" s="134">
        <v>2</v>
      </c>
      <c r="M80" t="s">
        <v>357</v>
      </c>
      <c r="N80" s="127" t="s">
        <v>361</v>
      </c>
      <c r="O80">
        <v>-2</v>
      </c>
      <c r="P80" t="s">
        <v>4</v>
      </c>
    </row>
    <row r="81" spans="5:16" hidden="1" x14ac:dyDescent="0.2">
      <c r="E81" t="s">
        <v>368</v>
      </c>
      <c r="F81" s="60" t="s">
        <v>16</v>
      </c>
      <c r="G81" s="2">
        <v>4</v>
      </c>
      <c r="H81" s="2">
        <v>5</v>
      </c>
      <c r="I81">
        <v>0.34</v>
      </c>
      <c r="K81" t="s">
        <v>354</v>
      </c>
      <c r="L81" s="134">
        <v>4</v>
      </c>
      <c r="M81" s="127" t="s">
        <v>508</v>
      </c>
      <c r="N81" s="127" t="s">
        <v>362</v>
      </c>
      <c r="O81">
        <v>-2</v>
      </c>
      <c r="P81" s="127" t="s">
        <v>15</v>
      </c>
    </row>
    <row r="82" spans="5:16" hidden="1" x14ac:dyDescent="0.2">
      <c r="E82" t="s">
        <v>369</v>
      </c>
      <c r="F82" s="60" t="s">
        <v>16</v>
      </c>
      <c r="G82" s="2">
        <v>4</v>
      </c>
      <c r="H82" s="2">
        <v>5</v>
      </c>
      <c r="I82">
        <v>0.34</v>
      </c>
      <c r="K82" t="s">
        <v>355</v>
      </c>
      <c r="L82" s="134">
        <v>6</v>
      </c>
      <c r="M82" t="s">
        <v>358</v>
      </c>
      <c r="N82" s="127" t="s">
        <v>363</v>
      </c>
      <c r="O82">
        <v>-4</v>
      </c>
    </row>
    <row r="83" spans="5:16" hidden="1" x14ac:dyDescent="0.2">
      <c r="E83" t="s">
        <v>370</v>
      </c>
      <c r="F83" s="60" t="s">
        <v>16</v>
      </c>
      <c r="G83" s="2">
        <v>4</v>
      </c>
      <c r="H83" s="2">
        <v>5</v>
      </c>
      <c r="I83">
        <v>0.34</v>
      </c>
      <c r="K83" s="58" t="s">
        <v>5</v>
      </c>
      <c r="L83">
        <v>0</v>
      </c>
      <c r="M83" t="s">
        <v>359</v>
      </c>
      <c r="N83" s="127" t="s">
        <v>364</v>
      </c>
      <c r="O83">
        <v>-4</v>
      </c>
    </row>
    <row r="84" spans="5:16" hidden="1" x14ac:dyDescent="0.2">
      <c r="E84" s="127" t="s">
        <v>504</v>
      </c>
      <c r="F84" s="60" t="s">
        <v>16</v>
      </c>
      <c r="G84" s="62">
        <v>5</v>
      </c>
      <c r="H84" s="59" t="s">
        <v>16</v>
      </c>
      <c r="I84">
        <v>0.34</v>
      </c>
      <c r="K84" s="58"/>
      <c r="M84" s="58" t="s">
        <v>6</v>
      </c>
      <c r="N84" s="58" t="s">
        <v>6</v>
      </c>
      <c r="O84">
        <v>0</v>
      </c>
    </row>
    <row r="85" spans="5:16" hidden="1" x14ac:dyDescent="0.2">
      <c r="E85" s="130" t="s">
        <v>371</v>
      </c>
      <c r="F85" s="60" t="s">
        <v>16</v>
      </c>
      <c r="G85" s="62">
        <v>4</v>
      </c>
      <c r="H85" s="62">
        <v>5</v>
      </c>
      <c r="I85" s="61">
        <v>0.34</v>
      </c>
    </row>
    <row r="86" spans="5:16" hidden="1" x14ac:dyDescent="0.2">
      <c r="E86" t="s">
        <v>372</v>
      </c>
      <c r="F86" s="2">
        <v>5</v>
      </c>
      <c r="G86" s="2">
        <v>7</v>
      </c>
      <c r="H86" s="2">
        <v>9</v>
      </c>
      <c r="I86">
        <v>0</v>
      </c>
      <c r="K86" s="56" t="s">
        <v>36</v>
      </c>
      <c r="L86" s="56">
        <v>0</v>
      </c>
      <c r="N86">
        <v>0</v>
      </c>
    </row>
    <row r="87" spans="5:16" hidden="1" x14ac:dyDescent="0.2">
      <c r="E87" t="s">
        <v>373</v>
      </c>
      <c r="F87" s="2">
        <v>6</v>
      </c>
      <c r="G87" s="2">
        <v>8</v>
      </c>
      <c r="H87" s="2">
        <v>10</v>
      </c>
      <c r="I87">
        <v>0</v>
      </c>
      <c r="K87" s="127" t="s">
        <v>365</v>
      </c>
      <c r="L87" s="56">
        <v>2</v>
      </c>
      <c r="N87">
        <v>1</v>
      </c>
    </row>
    <row r="88" spans="5:16" hidden="1" x14ac:dyDescent="0.2">
      <c r="E88" s="134" t="s">
        <v>520</v>
      </c>
      <c r="F88" s="135">
        <v>6</v>
      </c>
      <c r="G88" s="135">
        <v>8</v>
      </c>
      <c r="H88" s="135">
        <v>10</v>
      </c>
      <c r="I88">
        <v>0</v>
      </c>
      <c r="K88" s="127" t="s">
        <v>366</v>
      </c>
      <c r="L88" s="137">
        <v>3</v>
      </c>
    </row>
    <row r="89" spans="5:16" hidden="1" x14ac:dyDescent="0.2">
      <c r="E89" t="s">
        <v>374</v>
      </c>
      <c r="F89" s="2">
        <v>5</v>
      </c>
      <c r="G89" s="2">
        <v>7</v>
      </c>
      <c r="H89" s="2">
        <v>9</v>
      </c>
      <c r="I89">
        <v>0</v>
      </c>
    </row>
    <row r="90" spans="5:16" hidden="1" x14ac:dyDescent="0.2">
      <c r="E90" t="s">
        <v>375</v>
      </c>
      <c r="F90" s="2">
        <v>6</v>
      </c>
      <c r="G90" s="2">
        <v>8</v>
      </c>
      <c r="H90" s="2">
        <v>10</v>
      </c>
      <c r="I90">
        <v>0</v>
      </c>
    </row>
    <row r="91" spans="5:16" hidden="1" x14ac:dyDescent="0.2">
      <c r="E91" t="s">
        <v>376</v>
      </c>
      <c r="F91" s="62">
        <v>6</v>
      </c>
      <c r="G91" s="62">
        <v>8</v>
      </c>
      <c r="H91" s="62">
        <v>10</v>
      </c>
      <c r="I91">
        <v>0</v>
      </c>
    </row>
    <row r="92" spans="5:16" hidden="1" x14ac:dyDescent="0.2">
      <c r="E92" t="s">
        <v>377</v>
      </c>
      <c r="F92" s="62">
        <v>7</v>
      </c>
      <c r="G92" s="62">
        <v>9</v>
      </c>
      <c r="H92" s="62">
        <v>11</v>
      </c>
      <c r="I92">
        <v>0</v>
      </c>
    </row>
    <row r="93" spans="5:16" hidden="1" x14ac:dyDescent="0.2">
      <c r="E93" s="127" t="s">
        <v>515</v>
      </c>
      <c r="F93" s="62">
        <v>7</v>
      </c>
      <c r="G93" s="62">
        <v>9</v>
      </c>
      <c r="H93" s="62">
        <v>11</v>
      </c>
      <c r="I93">
        <v>0</v>
      </c>
    </row>
    <row r="94" spans="5:16" hidden="1" x14ac:dyDescent="0.2">
      <c r="E94" s="127" t="s">
        <v>505</v>
      </c>
      <c r="F94" s="62">
        <v>8</v>
      </c>
      <c r="G94" s="62">
        <v>10</v>
      </c>
      <c r="H94" s="62">
        <v>12</v>
      </c>
      <c r="I94" s="131">
        <v>0</v>
      </c>
    </row>
    <row r="95" spans="5:16" hidden="1" x14ac:dyDescent="0.2">
      <c r="E95" s="127" t="s">
        <v>507</v>
      </c>
      <c r="F95" s="62">
        <v>5</v>
      </c>
      <c r="G95" s="62">
        <v>7</v>
      </c>
      <c r="H95" s="62">
        <v>9</v>
      </c>
      <c r="I95" s="131">
        <v>0</v>
      </c>
    </row>
    <row r="96" spans="5:16" hidden="1" x14ac:dyDescent="0.2">
      <c r="E96" t="s">
        <v>378</v>
      </c>
      <c r="F96" s="2">
        <v>5</v>
      </c>
      <c r="G96" s="2">
        <v>7</v>
      </c>
      <c r="H96" s="2">
        <v>9</v>
      </c>
      <c r="I96">
        <v>0</v>
      </c>
    </row>
    <row r="97" spans="5:9" hidden="1" x14ac:dyDescent="0.2">
      <c r="E97" t="s">
        <v>379</v>
      </c>
      <c r="F97" s="2">
        <v>7</v>
      </c>
      <c r="G97" s="2">
        <v>9</v>
      </c>
      <c r="H97" s="2">
        <v>11</v>
      </c>
      <c r="I97">
        <v>0</v>
      </c>
    </row>
    <row r="98" spans="5:9" hidden="1" x14ac:dyDescent="0.2">
      <c r="E98" t="s">
        <v>380</v>
      </c>
      <c r="F98" s="2">
        <v>7</v>
      </c>
      <c r="G98" s="2">
        <v>9</v>
      </c>
      <c r="H98" s="2">
        <v>11</v>
      </c>
      <c r="I98">
        <v>0</v>
      </c>
    </row>
    <row r="99" spans="5:9" hidden="1" x14ac:dyDescent="0.2">
      <c r="E99" t="s">
        <v>381</v>
      </c>
      <c r="F99" s="62">
        <v>6</v>
      </c>
      <c r="G99" s="62">
        <v>8</v>
      </c>
      <c r="H99" s="62">
        <v>10</v>
      </c>
      <c r="I99">
        <v>0</v>
      </c>
    </row>
    <row r="100" spans="5:9" hidden="1" x14ac:dyDescent="0.2">
      <c r="E100" t="s">
        <v>382</v>
      </c>
      <c r="F100" s="62">
        <v>6</v>
      </c>
      <c r="G100" s="62">
        <v>8</v>
      </c>
      <c r="H100" s="62">
        <v>10</v>
      </c>
      <c r="I100">
        <v>0</v>
      </c>
    </row>
    <row r="101" spans="5:9" hidden="1" x14ac:dyDescent="0.2">
      <c r="E101" t="s">
        <v>383</v>
      </c>
      <c r="F101" s="2">
        <v>8</v>
      </c>
      <c r="G101" s="2">
        <v>10</v>
      </c>
      <c r="H101" s="2">
        <v>12</v>
      </c>
      <c r="I101">
        <v>0</v>
      </c>
    </row>
    <row r="102" spans="5:9" hidden="1" x14ac:dyDescent="0.2">
      <c r="E102" t="s">
        <v>384</v>
      </c>
      <c r="F102" s="2">
        <v>8</v>
      </c>
      <c r="G102" s="2">
        <v>10</v>
      </c>
      <c r="H102" s="2">
        <v>12</v>
      </c>
      <c r="I102">
        <v>0</v>
      </c>
    </row>
    <row r="103" spans="5:9" hidden="1" x14ac:dyDescent="0.2">
      <c r="E103" s="127" t="s">
        <v>493</v>
      </c>
      <c r="F103" s="2">
        <v>9</v>
      </c>
      <c r="G103" s="2">
        <v>11</v>
      </c>
      <c r="H103" s="2">
        <v>13</v>
      </c>
      <c r="I103">
        <v>0</v>
      </c>
    </row>
    <row r="104" spans="5:9" hidden="1" x14ac:dyDescent="0.2">
      <c r="E104" t="s">
        <v>385</v>
      </c>
      <c r="F104" s="62">
        <v>9</v>
      </c>
      <c r="G104" s="62">
        <v>11</v>
      </c>
      <c r="H104" s="62">
        <v>13</v>
      </c>
      <c r="I104">
        <v>0</v>
      </c>
    </row>
    <row r="105" spans="5:9" hidden="1" x14ac:dyDescent="0.2">
      <c r="E105" t="s">
        <v>386</v>
      </c>
      <c r="F105" s="2">
        <v>8</v>
      </c>
      <c r="G105" s="2">
        <v>10</v>
      </c>
      <c r="H105" s="2">
        <v>12</v>
      </c>
      <c r="I105">
        <v>0</v>
      </c>
    </row>
    <row r="106" spans="5:9" hidden="1" x14ac:dyDescent="0.2">
      <c r="E106" t="s">
        <v>387</v>
      </c>
      <c r="F106" s="2">
        <v>8</v>
      </c>
      <c r="G106" s="2">
        <v>10</v>
      </c>
      <c r="H106" s="2">
        <v>12</v>
      </c>
      <c r="I106">
        <v>0</v>
      </c>
    </row>
    <row r="107" spans="5:9" hidden="1" x14ac:dyDescent="0.2">
      <c r="E107" s="127" t="s">
        <v>494</v>
      </c>
      <c r="F107" s="2">
        <v>9</v>
      </c>
      <c r="G107" s="2">
        <v>11</v>
      </c>
      <c r="H107" s="2">
        <v>13</v>
      </c>
      <c r="I107">
        <v>0</v>
      </c>
    </row>
    <row r="108" spans="5:9" hidden="1" x14ac:dyDescent="0.2">
      <c r="E108" s="127" t="s">
        <v>388</v>
      </c>
      <c r="F108" s="62">
        <v>4</v>
      </c>
      <c r="G108" s="62">
        <v>6</v>
      </c>
      <c r="H108" s="62">
        <v>8</v>
      </c>
      <c r="I108">
        <v>0</v>
      </c>
    </row>
    <row r="109" spans="5:9" hidden="1" x14ac:dyDescent="0.2">
      <c r="E109" t="s">
        <v>389</v>
      </c>
      <c r="F109" s="62">
        <v>6</v>
      </c>
      <c r="G109" s="62">
        <v>8</v>
      </c>
      <c r="H109" s="62">
        <v>10</v>
      </c>
      <c r="I109">
        <v>0</v>
      </c>
    </row>
    <row r="110" spans="5:9" hidden="1" x14ac:dyDescent="0.2">
      <c r="E110" t="s">
        <v>390</v>
      </c>
      <c r="F110" s="62">
        <v>5</v>
      </c>
      <c r="G110" s="62">
        <v>7</v>
      </c>
      <c r="H110" s="62">
        <v>9</v>
      </c>
      <c r="I110">
        <v>0</v>
      </c>
    </row>
    <row r="111" spans="5:9" hidden="1" x14ac:dyDescent="0.2">
      <c r="E111" t="s">
        <v>392</v>
      </c>
      <c r="F111" s="62">
        <v>7</v>
      </c>
      <c r="G111" s="62">
        <v>9</v>
      </c>
      <c r="H111" s="62">
        <v>11</v>
      </c>
      <c r="I111">
        <v>0</v>
      </c>
    </row>
    <row r="112" spans="5:9" hidden="1" x14ac:dyDescent="0.2">
      <c r="E112" s="127" t="s">
        <v>517</v>
      </c>
      <c r="F112" s="62">
        <v>8</v>
      </c>
      <c r="G112" s="62">
        <v>10</v>
      </c>
      <c r="H112" s="135">
        <v>12</v>
      </c>
      <c r="I112">
        <v>0</v>
      </c>
    </row>
    <row r="113" spans="5:9" hidden="1" x14ac:dyDescent="0.2">
      <c r="E113" t="s">
        <v>393</v>
      </c>
      <c r="F113" s="62">
        <v>5</v>
      </c>
      <c r="G113" s="62">
        <v>7</v>
      </c>
      <c r="H113" s="62">
        <v>9</v>
      </c>
      <c r="I113">
        <v>0</v>
      </c>
    </row>
    <row r="114" spans="5:9" hidden="1" x14ac:dyDescent="0.2">
      <c r="E114" s="127" t="s">
        <v>417</v>
      </c>
      <c r="F114" s="62">
        <v>5</v>
      </c>
      <c r="G114" s="62">
        <v>7</v>
      </c>
      <c r="H114" s="62">
        <v>9</v>
      </c>
      <c r="I114">
        <v>0</v>
      </c>
    </row>
    <row r="115" spans="5:9" hidden="1" x14ac:dyDescent="0.2">
      <c r="E115" s="130" t="s">
        <v>396</v>
      </c>
      <c r="F115" s="62">
        <v>7</v>
      </c>
      <c r="G115" s="62">
        <v>9</v>
      </c>
      <c r="H115" s="62">
        <v>11</v>
      </c>
      <c r="I115">
        <v>0</v>
      </c>
    </row>
    <row r="116" spans="5:9" hidden="1" x14ac:dyDescent="0.2">
      <c r="E116" s="127" t="s">
        <v>418</v>
      </c>
      <c r="F116" s="62">
        <v>6</v>
      </c>
      <c r="G116" s="62">
        <v>8</v>
      </c>
      <c r="H116" s="62">
        <v>10</v>
      </c>
      <c r="I116">
        <v>0</v>
      </c>
    </row>
    <row r="117" spans="5:9" hidden="1" x14ac:dyDescent="0.2">
      <c r="E117" s="136" t="s">
        <v>527</v>
      </c>
      <c r="F117" s="135">
        <v>8</v>
      </c>
      <c r="G117" s="135">
        <v>10</v>
      </c>
      <c r="H117" s="135">
        <v>12</v>
      </c>
      <c r="I117">
        <v>0</v>
      </c>
    </row>
    <row r="118" spans="5:9" hidden="1" x14ac:dyDescent="0.2">
      <c r="E118" s="130" t="s">
        <v>397</v>
      </c>
      <c r="F118" s="62">
        <v>5</v>
      </c>
      <c r="G118" s="62">
        <v>7</v>
      </c>
      <c r="H118" s="62">
        <v>9</v>
      </c>
      <c r="I118">
        <v>0</v>
      </c>
    </row>
    <row r="119" spans="5:9" hidden="1" x14ac:dyDescent="0.2">
      <c r="E119" s="130" t="s">
        <v>419</v>
      </c>
      <c r="F119" s="62">
        <v>6</v>
      </c>
      <c r="G119" s="62">
        <v>8</v>
      </c>
      <c r="H119" s="62">
        <v>10</v>
      </c>
      <c r="I119">
        <v>0</v>
      </c>
    </row>
    <row r="120" spans="5:9" hidden="1" x14ac:dyDescent="0.2">
      <c r="E120" s="127" t="s">
        <v>420</v>
      </c>
      <c r="F120" s="62">
        <v>7</v>
      </c>
      <c r="G120" s="62">
        <v>9</v>
      </c>
      <c r="H120" s="62">
        <v>11</v>
      </c>
      <c r="I120">
        <v>0</v>
      </c>
    </row>
    <row r="121" spans="5:9" hidden="1" x14ac:dyDescent="0.2">
      <c r="E121" s="127" t="s">
        <v>391</v>
      </c>
      <c r="F121" s="62">
        <v>6</v>
      </c>
      <c r="G121" s="62">
        <v>8</v>
      </c>
      <c r="H121" s="62">
        <v>10</v>
      </c>
      <c r="I121">
        <v>0</v>
      </c>
    </row>
    <row r="122" spans="5:9" hidden="1" x14ac:dyDescent="0.2">
      <c r="E122" t="s">
        <v>394</v>
      </c>
      <c r="F122" s="62">
        <v>4</v>
      </c>
      <c r="G122" s="62">
        <v>6</v>
      </c>
      <c r="H122" s="62">
        <v>8</v>
      </c>
      <c r="I122">
        <v>0</v>
      </c>
    </row>
    <row r="123" spans="5:9" hidden="1" x14ac:dyDescent="0.2">
      <c r="E123" t="s">
        <v>395</v>
      </c>
      <c r="F123" s="62">
        <v>7</v>
      </c>
      <c r="G123" s="62">
        <v>9</v>
      </c>
      <c r="H123" s="62">
        <v>11</v>
      </c>
      <c r="I123">
        <v>0</v>
      </c>
    </row>
    <row r="124" spans="5:9" hidden="1" x14ac:dyDescent="0.2">
      <c r="E124" s="130" t="s">
        <v>398</v>
      </c>
      <c r="F124" s="62">
        <v>8</v>
      </c>
      <c r="G124" s="62">
        <v>10</v>
      </c>
      <c r="H124" s="62">
        <v>12</v>
      </c>
      <c r="I124">
        <v>0</v>
      </c>
    </row>
    <row r="125" spans="5:9" hidden="1" x14ac:dyDescent="0.2">
      <c r="E125" s="130" t="s">
        <v>506</v>
      </c>
      <c r="F125" s="62">
        <v>9</v>
      </c>
      <c r="G125" s="62">
        <v>11</v>
      </c>
      <c r="H125" s="62">
        <v>13</v>
      </c>
      <c r="I125" s="131">
        <v>0</v>
      </c>
    </row>
    <row r="126" spans="5:9" hidden="1" x14ac:dyDescent="0.2">
      <c r="E126" s="130" t="s">
        <v>399</v>
      </c>
      <c r="F126" s="62">
        <v>5</v>
      </c>
      <c r="G126" s="62">
        <v>7</v>
      </c>
      <c r="H126" s="62">
        <v>9</v>
      </c>
      <c r="I126">
        <v>0</v>
      </c>
    </row>
    <row r="127" spans="5:9" hidden="1" x14ac:dyDescent="0.2">
      <c r="E127" s="127" t="s">
        <v>400</v>
      </c>
      <c r="F127" s="62">
        <v>5</v>
      </c>
      <c r="G127" s="62">
        <v>7</v>
      </c>
      <c r="H127" s="62">
        <v>9</v>
      </c>
      <c r="I127">
        <v>0</v>
      </c>
    </row>
    <row r="128" spans="5:9" hidden="1" x14ac:dyDescent="0.2">
      <c r="E128" s="127" t="s">
        <v>401</v>
      </c>
      <c r="F128" s="2">
        <v>5</v>
      </c>
      <c r="G128" s="2">
        <v>7</v>
      </c>
      <c r="H128" s="2">
        <v>9</v>
      </c>
      <c r="I128">
        <v>0</v>
      </c>
    </row>
    <row r="129" spans="5:9" hidden="1" x14ac:dyDescent="0.2">
      <c r="E129" t="s">
        <v>402</v>
      </c>
      <c r="F129" s="2">
        <v>6</v>
      </c>
      <c r="G129" s="2">
        <v>8</v>
      </c>
      <c r="H129" s="2">
        <v>10</v>
      </c>
      <c r="I129">
        <v>0</v>
      </c>
    </row>
    <row r="130" spans="5:9" hidden="1" x14ac:dyDescent="0.2">
      <c r="E130" s="127" t="s">
        <v>421</v>
      </c>
      <c r="F130" s="2">
        <v>6</v>
      </c>
      <c r="G130" s="2">
        <v>8</v>
      </c>
      <c r="H130" s="2">
        <v>10</v>
      </c>
      <c r="I130">
        <v>0</v>
      </c>
    </row>
    <row r="131" spans="5:9" hidden="1" x14ac:dyDescent="0.2">
      <c r="E131" s="127" t="s">
        <v>422</v>
      </c>
      <c r="F131" s="2">
        <v>7</v>
      </c>
      <c r="G131" s="2">
        <v>9</v>
      </c>
      <c r="H131" s="2">
        <v>11</v>
      </c>
      <c r="I131">
        <v>0</v>
      </c>
    </row>
    <row r="132" spans="5:9" hidden="1" x14ac:dyDescent="0.2">
      <c r="E132" t="s">
        <v>403</v>
      </c>
      <c r="F132" s="2">
        <v>7</v>
      </c>
      <c r="G132" s="2">
        <v>9</v>
      </c>
      <c r="H132" s="2">
        <v>11</v>
      </c>
      <c r="I132">
        <v>0</v>
      </c>
    </row>
    <row r="133" spans="5:9" hidden="1" x14ac:dyDescent="0.2">
      <c r="E133" s="130" t="s">
        <v>404</v>
      </c>
      <c r="F133" s="62">
        <v>6</v>
      </c>
      <c r="G133" s="62">
        <v>8</v>
      </c>
      <c r="H133" s="62">
        <v>10</v>
      </c>
      <c r="I133">
        <v>0</v>
      </c>
    </row>
    <row r="134" spans="5:9" hidden="1" x14ac:dyDescent="0.2">
      <c r="E134" s="127" t="s">
        <v>405</v>
      </c>
      <c r="F134" s="2">
        <v>6</v>
      </c>
      <c r="G134" s="2">
        <v>8</v>
      </c>
      <c r="H134" s="2">
        <v>10</v>
      </c>
      <c r="I134">
        <v>0</v>
      </c>
    </row>
    <row r="135" spans="5:9" hidden="1" x14ac:dyDescent="0.2">
      <c r="E135" t="s">
        <v>406</v>
      </c>
      <c r="F135" s="2">
        <v>7</v>
      </c>
      <c r="G135" s="2">
        <v>9</v>
      </c>
      <c r="H135" s="2">
        <v>11</v>
      </c>
      <c r="I135">
        <v>0</v>
      </c>
    </row>
    <row r="136" spans="5:9" hidden="1" x14ac:dyDescent="0.2">
      <c r="E136" s="127" t="s">
        <v>423</v>
      </c>
      <c r="F136" s="2">
        <v>8</v>
      </c>
      <c r="G136" s="2">
        <v>10</v>
      </c>
      <c r="H136" s="2">
        <v>12</v>
      </c>
      <c r="I136">
        <v>0</v>
      </c>
    </row>
    <row r="137" spans="5:9" hidden="1" x14ac:dyDescent="0.2">
      <c r="E137" t="s">
        <v>407</v>
      </c>
      <c r="F137" s="2">
        <v>7</v>
      </c>
      <c r="G137" s="2">
        <v>9</v>
      </c>
      <c r="H137" s="2">
        <v>11</v>
      </c>
      <c r="I137">
        <v>0</v>
      </c>
    </row>
    <row r="138" spans="5:9" hidden="1" x14ac:dyDescent="0.2">
      <c r="E138" s="127" t="s">
        <v>424</v>
      </c>
      <c r="F138" s="2">
        <v>8</v>
      </c>
      <c r="G138" s="2">
        <v>10</v>
      </c>
      <c r="H138" s="2">
        <v>12</v>
      </c>
      <c r="I138">
        <v>0</v>
      </c>
    </row>
    <row r="139" spans="5:9" hidden="1" x14ac:dyDescent="0.2">
      <c r="E139" s="130" t="s">
        <v>425</v>
      </c>
      <c r="F139" s="62">
        <v>7</v>
      </c>
      <c r="G139" s="62">
        <v>9</v>
      </c>
      <c r="H139" s="62">
        <v>11</v>
      </c>
      <c r="I139">
        <v>0</v>
      </c>
    </row>
    <row r="140" spans="5:9" hidden="1" x14ac:dyDescent="0.2">
      <c r="E140" s="130" t="s">
        <v>426</v>
      </c>
      <c r="F140" s="62">
        <v>8</v>
      </c>
      <c r="G140" s="62">
        <v>10</v>
      </c>
      <c r="H140" s="62">
        <v>12</v>
      </c>
      <c r="I140">
        <v>0</v>
      </c>
    </row>
    <row r="141" spans="5:9" hidden="1" x14ac:dyDescent="0.2">
      <c r="E141" s="130" t="s">
        <v>427</v>
      </c>
      <c r="F141" s="62">
        <v>9</v>
      </c>
      <c r="G141" s="62">
        <v>11</v>
      </c>
      <c r="H141" s="62">
        <v>13</v>
      </c>
      <c r="I141">
        <v>0</v>
      </c>
    </row>
    <row r="142" spans="5:9" hidden="1" x14ac:dyDescent="0.2">
      <c r="E142" s="130" t="s">
        <v>495</v>
      </c>
      <c r="F142" s="62">
        <v>10</v>
      </c>
      <c r="G142" s="62">
        <v>12</v>
      </c>
      <c r="H142" s="62">
        <v>14</v>
      </c>
      <c r="I142">
        <v>0</v>
      </c>
    </row>
    <row r="143" spans="5:9" hidden="1" x14ac:dyDescent="0.2">
      <c r="E143" t="s">
        <v>408</v>
      </c>
      <c r="F143" s="2">
        <v>7</v>
      </c>
      <c r="G143" s="2">
        <v>9</v>
      </c>
      <c r="H143" s="2">
        <v>11</v>
      </c>
      <c r="I143">
        <v>0</v>
      </c>
    </row>
    <row r="144" spans="5:9" hidden="1" x14ac:dyDescent="0.2">
      <c r="E144" t="s">
        <v>409</v>
      </c>
      <c r="F144" s="2">
        <v>8</v>
      </c>
      <c r="G144" s="2">
        <v>10</v>
      </c>
      <c r="H144" s="2">
        <v>12</v>
      </c>
      <c r="I144">
        <v>0</v>
      </c>
    </row>
    <row r="145" spans="5:9" hidden="1" x14ac:dyDescent="0.2">
      <c r="E145" t="s">
        <v>410</v>
      </c>
      <c r="F145" s="2">
        <v>9</v>
      </c>
      <c r="G145" s="2">
        <v>11</v>
      </c>
      <c r="H145" s="2">
        <v>13</v>
      </c>
      <c r="I145">
        <v>0</v>
      </c>
    </row>
    <row r="146" spans="5:9" hidden="1" x14ac:dyDescent="0.2">
      <c r="E146" t="s">
        <v>411</v>
      </c>
      <c r="F146" s="2">
        <v>9</v>
      </c>
      <c r="G146" s="2">
        <v>11</v>
      </c>
      <c r="H146" s="2">
        <v>13</v>
      </c>
      <c r="I146">
        <v>0</v>
      </c>
    </row>
    <row r="147" spans="5:9" hidden="1" x14ac:dyDescent="0.2">
      <c r="E147" s="127" t="s">
        <v>428</v>
      </c>
      <c r="F147" s="2">
        <v>9</v>
      </c>
      <c r="G147" s="2">
        <v>11</v>
      </c>
      <c r="H147" s="2">
        <v>13</v>
      </c>
      <c r="I147">
        <v>0</v>
      </c>
    </row>
    <row r="148" spans="5:9" hidden="1" x14ac:dyDescent="0.2">
      <c r="E148" s="127" t="s">
        <v>496</v>
      </c>
      <c r="F148" s="2">
        <v>10</v>
      </c>
      <c r="G148" s="2">
        <v>12</v>
      </c>
      <c r="H148" s="2">
        <v>14</v>
      </c>
      <c r="I148">
        <v>0</v>
      </c>
    </row>
    <row r="149" spans="5:9" hidden="1" x14ac:dyDescent="0.2">
      <c r="E149" s="127" t="s">
        <v>497</v>
      </c>
      <c r="F149" s="2">
        <v>10</v>
      </c>
      <c r="G149" s="2">
        <v>12</v>
      </c>
      <c r="H149" s="2">
        <v>14</v>
      </c>
      <c r="I149">
        <v>0</v>
      </c>
    </row>
    <row r="150" spans="5:9" hidden="1" x14ac:dyDescent="0.2">
      <c r="E150" t="s">
        <v>412</v>
      </c>
      <c r="F150" s="2">
        <v>6</v>
      </c>
      <c r="G150" s="2">
        <v>8</v>
      </c>
      <c r="H150" s="2">
        <v>10</v>
      </c>
      <c r="I150">
        <v>0</v>
      </c>
    </row>
    <row r="151" spans="5:9" hidden="1" x14ac:dyDescent="0.2">
      <c r="E151" t="s">
        <v>413</v>
      </c>
      <c r="F151" s="2">
        <v>8</v>
      </c>
      <c r="G151" s="2">
        <v>10</v>
      </c>
      <c r="H151" s="2">
        <v>12</v>
      </c>
      <c r="I151">
        <v>0</v>
      </c>
    </row>
    <row r="152" spans="5:9" hidden="1" x14ac:dyDescent="0.2">
      <c r="E152" t="s">
        <v>414</v>
      </c>
      <c r="F152" s="2">
        <v>6</v>
      </c>
      <c r="G152" s="2">
        <v>8</v>
      </c>
      <c r="H152" s="2">
        <v>10</v>
      </c>
      <c r="I152">
        <v>0</v>
      </c>
    </row>
    <row r="153" spans="5:9" hidden="1" x14ac:dyDescent="0.2">
      <c r="E153" t="s">
        <v>415</v>
      </c>
      <c r="F153" s="2">
        <v>7</v>
      </c>
      <c r="G153" s="2">
        <v>9</v>
      </c>
      <c r="H153" s="2">
        <v>11</v>
      </c>
      <c r="I153">
        <v>0</v>
      </c>
    </row>
    <row r="154" spans="5:9" hidden="1" x14ac:dyDescent="0.2">
      <c r="E154" s="127" t="s">
        <v>429</v>
      </c>
      <c r="F154" s="2">
        <v>8</v>
      </c>
      <c r="G154" s="2">
        <v>10</v>
      </c>
      <c r="H154" s="2">
        <v>12</v>
      </c>
      <c r="I154">
        <v>0</v>
      </c>
    </row>
    <row r="155" spans="5:9" hidden="1" x14ac:dyDescent="0.2">
      <c r="E155" t="s">
        <v>416</v>
      </c>
      <c r="F155" s="2">
        <v>8</v>
      </c>
      <c r="G155" s="2">
        <v>10</v>
      </c>
      <c r="H155" s="2">
        <v>12</v>
      </c>
      <c r="I155">
        <v>0</v>
      </c>
    </row>
    <row r="156" spans="5:9" hidden="1" x14ac:dyDescent="0.2">
      <c r="E156" s="127" t="s">
        <v>430</v>
      </c>
      <c r="F156" s="2">
        <v>7</v>
      </c>
      <c r="G156" s="2">
        <v>9</v>
      </c>
      <c r="H156" s="2">
        <v>11</v>
      </c>
      <c r="I156">
        <v>0</v>
      </c>
    </row>
    <row r="157" spans="5:9" hidden="1" x14ac:dyDescent="0.2">
      <c r="E157" s="127" t="s">
        <v>431</v>
      </c>
      <c r="F157" s="2">
        <v>9</v>
      </c>
      <c r="G157" s="2">
        <v>11</v>
      </c>
      <c r="H157" s="2">
        <v>13</v>
      </c>
      <c r="I157">
        <v>0</v>
      </c>
    </row>
    <row r="158" spans="5:9" hidden="1" x14ac:dyDescent="0.2">
      <c r="E158" s="136" t="s">
        <v>521</v>
      </c>
      <c r="F158" s="135">
        <v>9</v>
      </c>
      <c r="G158" s="135">
        <v>11</v>
      </c>
      <c r="H158" s="135">
        <v>13</v>
      </c>
      <c r="I158">
        <v>0</v>
      </c>
    </row>
    <row r="159" spans="5:9" hidden="1" x14ac:dyDescent="0.2">
      <c r="E159" s="130" t="s">
        <v>432</v>
      </c>
      <c r="F159" s="62">
        <v>10</v>
      </c>
      <c r="G159" s="62">
        <v>12</v>
      </c>
      <c r="H159" s="62">
        <v>14</v>
      </c>
      <c r="I159">
        <v>0</v>
      </c>
    </row>
    <row r="160" spans="5:9" hidden="1" x14ac:dyDescent="0.2">
      <c r="E160" t="s">
        <v>433</v>
      </c>
      <c r="F160" s="59" t="s">
        <v>16</v>
      </c>
      <c r="G160" s="2">
        <v>12</v>
      </c>
      <c r="H160" s="2">
        <v>14</v>
      </c>
      <c r="I160">
        <v>0</v>
      </c>
    </row>
    <row r="161" spans="5:10" hidden="1" x14ac:dyDescent="0.2">
      <c r="E161" t="s">
        <v>434</v>
      </c>
      <c r="F161" s="2">
        <v>8</v>
      </c>
      <c r="G161" s="2">
        <v>11</v>
      </c>
      <c r="H161" s="2">
        <v>13</v>
      </c>
      <c r="I161">
        <v>0</v>
      </c>
    </row>
    <row r="162" spans="5:10" hidden="1" x14ac:dyDescent="0.2">
      <c r="E162" t="s">
        <v>435</v>
      </c>
      <c r="F162" s="2">
        <v>9</v>
      </c>
      <c r="G162" s="2">
        <v>12</v>
      </c>
      <c r="H162" s="2">
        <v>14</v>
      </c>
      <c r="I162">
        <v>0</v>
      </c>
    </row>
    <row r="163" spans="5:10" hidden="1" x14ac:dyDescent="0.2">
      <c r="E163" t="s">
        <v>436</v>
      </c>
      <c r="F163" s="2">
        <v>2</v>
      </c>
      <c r="G163" s="59">
        <v>3</v>
      </c>
      <c r="H163" s="59" t="s">
        <v>16</v>
      </c>
      <c r="I163">
        <v>0</v>
      </c>
    </row>
    <row r="164" spans="5:10" hidden="1" x14ac:dyDescent="0.2">
      <c r="E164" t="s">
        <v>437</v>
      </c>
      <c r="F164" s="2">
        <v>1</v>
      </c>
      <c r="G164" s="59">
        <v>2</v>
      </c>
      <c r="H164" s="59" t="s">
        <v>16</v>
      </c>
      <c r="I164">
        <v>0</v>
      </c>
      <c r="J164">
        <v>-1</v>
      </c>
    </row>
    <row r="165" spans="5:10" hidden="1" x14ac:dyDescent="0.2">
      <c r="E165" t="s">
        <v>438</v>
      </c>
      <c r="F165" s="59">
        <v>3</v>
      </c>
      <c r="G165" s="59">
        <v>4</v>
      </c>
      <c r="H165" s="59" t="s">
        <v>16</v>
      </c>
      <c r="I165">
        <v>0</v>
      </c>
    </row>
    <row r="166" spans="5:10" hidden="1" x14ac:dyDescent="0.2">
      <c r="E166" t="s">
        <v>439</v>
      </c>
      <c r="F166" s="62">
        <v>8</v>
      </c>
      <c r="G166" s="62">
        <v>12</v>
      </c>
      <c r="H166" s="59" t="s">
        <v>16</v>
      </c>
      <c r="I166">
        <v>0</v>
      </c>
    </row>
    <row r="167" spans="5:10" hidden="1" x14ac:dyDescent="0.2">
      <c r="E167" t="s">
        <v>440</v>
      </c>
      <c r="F167" s="62">
        <v>8</v>
      </c>
      <c r="G167" s="62">
        <v>12</v>
      </c>
      <c r="H167" s="59" t="s">
        <v>16</v>
      </c>
      <c r="I167">
        <v>0</v>
      </c>
    </row>
    <row r="168" spans="5:10" hidden="1" x14ac:dyDescent="0.2">
      <c r="E168" t="s">
        <v>441</v>
      </c>
      <c r="F168" s="60" t="s">
        <v>16</v>
      </c>
      <c r="G168" s="62">
        <v>12</v>
      </c>
      <c r="H168" s="59" t="s">
        <v>16</v>
      </c>
      <c r="I168">
        <v>0</v>
      </c>
    </row>
    <row r="169" spans="5:10" hidden="1" x14ac:dyDescent="0.2">
      <c r="E169" s="130" t="s">
        <v>442</v>
      </c>
      <c r="F169" s="60" t="s">
        <v>16</v>
      </c>
      <c r="G169" s="62">
        <v>8</v>
      </c>
      <c r="H169" s="59" t="s">
        <v>16</v>
      </c>
      <c r="I169">
        <v>0</v>
      </c>
    </row>
    <row r="170" spans="5:10" hidden="1" x14ac:dyDescent="0.2">
      <c r="E170" t="s">
        <v>443</v>
      </c>
      <c r="F170" s="60" t="s">
        <v>16</v>
      </c>
      <c r="G170" s="62">
        <v>14</v>
      </c>
      <c r="H170" s="59" t="s">
        <v>16</v>
      </c>
      <c r="I170">
        <v>0</v>
      </c>
    </row>
    <row r="171" spans="5:10" hidden="1" x14ac:dyDescent="0.2">
      <c r="E171" s="127" t="s">
        <v>444</v>
      </c>
      <c r="F171" s="59" t="s">
        <v>16</v>
      </c>
      <c r="G171" s="2">
        <v>6</v>
      </c>
      <c r="H171" s="59" t="s">
        <v>16</v>
      </c>
      <c r="I171">
        <v>0</v>
      </c>
    </row>
    <row r="172" spans="5:10" hidden="1" x14ac:dyDescent="0.2">
      <c r="E172" s="130" t="s">
        <v>445</v>
      </c>
      <c r="F172" s="60" t="s">
        <v>16</v>
      </c>
      <c r="G172" s="62">
        <v>7</v>
      </c>
      <c r="H172" s="60" t="s">
        <v>16</v>
      </c>
      <c r="I172">
        <v>0</v>
      </c>
    </row>
    <row r="173" spans="5:10" hidden="1" x14ac:dyDescent="0.2">
      <c r="E173" t="s">
        <v>446</v>
      </c>
      <c r="F173" s="59" t="s">
        <v>16</v>
      </c>
      <c r="G173" s="2">
        <v>10</v>
      </c>
      <c r="H173" s="59" t="s">
        <v>16</v>
      </c>
      <c r="I173">
        <v>0</v>
      </c>
    </row>
    <row r="174" spans="5:10" hidden="1" x14ac:dyDescent="0.2">
      <c r="E174" t="s">
        <v>447</v>
      </c>
      <c r="F174" s="59" t="s">
        <v>16</v>
      </c>
      <c r="G174" s="2">
        <v>10</v>
      </c>
      <c r="H174" s="59" t="s">
        <v>16</v>
      </c>
      <c r="I174">
        <v>0</v>
      </c>
    </row>
    <row r="175" spans="5:10" hidden="1" x14ac:dyDescent="0.2">
      <c r="E175" t="s">
        <v>448</v>
      </c>
      <c r="F175" s="2">
        <v>4</v>
      </c>
      <c r="G175" s="2">
        <v>6</v>
      </c>
      <c r="H175" s="2">
        <v>7</v>
      </c>
      <c r="I175">
        <v>1</v>
      </c>
    </row>
    <row r="176" spans="5:10" hidden="1" x14ac:dyDescent="0.2">
      <c r="E176" t="s">
        <v>449</v>
      </c>
      <c r="F176" s="2">
        <v>4</v>
      </c>
      <c r="G176" s="2">
        <v>6</v>
      </c>
      <c r="H176" s="2">
        <v>7</v>
      </c>
      <c r="I176">
        <v>1</v>
      </c>
    </row>
    <row r="177" spans="5:9" hidden="1" x14ac:dyDescent="0.2">
      <c r="E177" t="s">
        <v>450</v>
      </c>
      <c r="F177" s="2">
        <v>4</v>
      </c>
      <c r="G177" s="2">
        <v>6</v>
      </c>
      <c r="H177" s="2">
        <v>7</v>
      </c>
      <c r="I177">
        <v>1</v>
      </c>
    </row>
    <row r="178" spans="5:9" hidden="1" x14ac:dyDescent="0.2">
      <c r="E178" t="s">
        <v>451</v>
      </c>
      <c r="F178" s="2">
        <v>4</v>
      </c>
      <c r="G178" s="2">
        <v>6</v>
      </c>
      <c r="H178" s="2">
        <v>7</v>
      </c>
      <c r="I178">
        <v>1</v>
      </c>
    </row>
    <row r="179" spans="5:9" hidden="1" x14ac:dyDescent="0.2">
      <c r="E179" t="s">
        <v>452</v>
      </c>
      <c r="F179" s="2">
        <v>4</v>
      </c>
      <c r="G179" s="2">
        <v>6</v>
      </c>
      <c r="H179" s="2">
        <v>7</v>
      </c>
      <c r="I179">
        <v>1</v>
      </c>
    </row>
    <row r="180" spans="5:9" hidden="1" x14ac:dyDescent="0.2">
      <c r="E180" s="127" t="s">
        <v>453</v>
      </c>
      <c r="F180" s="2">
        <v>5</v>
      </c>
      <c r="G180" s="2">
        <v>7</v>
      </c>
      <c r="H180" s="2">
        <v>9</v>
      </c>
      <c r="I180">
        <v>0</v>
      </c>
    </row>
    <row r="181" spans="5:9" hidden="1" x14ac:dyDescent="0.2">
      <c r="E181" t="s">
        <v>454</v>
      </c>
      <c r="F181" s="2">
        <v>7</v>
      </c>
      <c r="G181" s="2">
        <v>9</v>
      </c>
      <c r="H181" s="2">
        <v>11</v>
      </c>
      <c r="I181">
        <v>0</v>
      </c>
    </row>
    <row r="182" spans="5:9" hidden="1" x14ac:dyDescent="0.2">
      <c r="E182" t="s">
        <v>455</v>
      </c>
      <c r="F182" s="2">
        <v>7</v>
      </c>
      <c r="G182" s="2">
        <v>9</v>
      </c>
      <c r="H182" s="2">
        <v>11</v>
      </c>
      <c r="I182">
        <v>0</v>
      </c>
    </row>
    <row r="183" spans="5:9" hidden="1" x14ac:dyDescent="0.2">
      <c r="E183" t="s">
        <v>456</v>
      </c>
      <c r="F183" s="2">
        <v>7</v>
      </c>
      <c r="G183" s="2">
        <v>9</v>
      </c>
      <c r="H183" s="2">
        <v>11</v>
      </c>
      <c r="I183">
        <v>0</v>
      </c>
    </row>
    <row r="184" spans="5:9" hidden="1" x14ac:dyDescent="0.2">
      <c r="E184" s="130" t="s">
        <v>457</v>
      </c>
      <c r="F184" s="62">
        <v>6</v>
      </c>
      <c r="G184" s="62">
        <v>8</v>
      </c>
      <c r="H184" s="62">
        <v>10</v>
      </c>
      <c r="I184">
        <v>0</v>
      </c>
    </row>
    <row r="185" spans="5:9" hidden="1" x14ac:dyDescent="0.2">
      <c r="E185" t="s">
        <v>459</v>
      </c>
      <c r="F185" s="2">
        <v>6</v>
      </c>
      <c r="G185" s="2">
        <v>8</v>
      </c>
      <c r="H185" s="2">
        <v>10</v>
      </c>
      <c r="I185">
        <v>0</v>
      </c>
    </row>
    <row r="186" spans="5:9" hidden="1" x14ac:dyDescent="0.2">
      <c r="E186" t="s">
        <v>460</v>
      </c>
      <c r="F186" s="2">
        <v>5</v>
      </c>
      <c r="G186" s="2">
        <v>7</v>
      </c>
      <c r="H186" s="2">
        <v>9</v>
      </c>
      <c r="I186">
        <v>0</v>
      </c>
    </row>
    <row r="187" spans="5:9" hidden="1" x14ac:dyDescent="0.2">
      <c r="E187" s="130" t="s">
        <v>458</v>
      </c>
      <c r="F187" s="62">
        <v>7</v>
      </c>
      <c r="G187" s="62">
        <v>9</v>
      </c>
      <c r="H187" s="62">
        <v>11</v>
      </c>
      <c r="I187">
        <v>0</v>
      </c>
    </row>
    <row r="188" spans="5:9" hidden="1" x14ac:dyDescent="0.2">
      <c r="E188" t="s">
        <v>461</v>
      </c>
      <c r="F188" s="2">
        <v>7</v>
      </c>
      <c r="G188" s="2">
        <v>9</v>
      </c>
      <c r="H188" s="2">
        <v>11</v>
      </c>
      <c r="I188">
        <v>0</v>
      </c>
    </row>
    <row r="189" spans="5:9" hidden="1" x14ac:dyDescent="0.2">
      <c r="E189" t="s">
        <v>462</v>
      </c>
      <c r="F189" s="2">
        <v>9</v>
      </c>
      <c r="G189" s="2">
        <v>11</v>
      </c>
      <c r="H189" s="2">
        <v>13</v>
      </c>
      <c r="I189">
        <v>0</v>
      </c>
    </row>
    <row r="190" spans="5:9" hidden="1" x14ac:dyDescent="0.2">
      <c r="E190" t="s">
        <v>463</v>
      </c>
      <c r="F190" s="2">
        <v>9</v>
      </c>
      <c r="G190" s="2">
        <v>11</v>
      </c>
      <c r="H190" s="2">
        <v>13</v>
      </c>
      <c r="I190">
        <v>0</v>
      </c>
    </row>
    <row r="191" spans="5:9" hidden="1" x14ac:dyDescent="0.2">
      <c r="E191" t="s">
        <v>464</v>
      </c>
      <c r="F191" s="2">
        <v>9</v>
      </c>
      <c r="G191" s="2">
        <v>11</v>
      </c>
      <c r="H191" s="2">
        <v>13</v>
      </c>
      <c r="I191">
        <v>0</v>
      </c>
    </row>
    <row r="192" spans="5:9" hidden="1" x14ac:dyDescent="0.2">
      <c r="E192" t="s">
        <v>465</v>
      </c>
      <c r="F192" s="2">
        <v>8</v>
      </c>
      <c r="G192" s="2">
        <v>10</v>
      </c>
      <c r="H192" s="2">
        <v>12</v>
      </c>
      <c r="I192">
        <v>0</v>
      </c>
    </row>
    <row r="193" spans="5:9" hidden="1" x14ac:dyDescent="0.2">
      <c r="E193" t="s">
        <v>466</v>
      </c>
      <c r="F193" s="2">
        <v>7</v>
      </c>
      <c r="G193" s="2">
        <v>9</v>
      </c>
      <c r="H193" s="2">
        <v>11</v>
      </c>
      <c r="I193">
        <v>0</v>
      </c>
    </row>
    <row r="194" spans="5:9" hidden="1" x14ac:dyDescent="0.2">
      <c r="E194" s="130" t="s">
        <v>469</v>
      </c>
      <c r="F194" s="62">
        <v>9</v>
      </c>
      <c r="G194" s="62">
        <v>11</v>
      </c>
      <c r="H194" s="62">
        <v>13</v>
      </c>
      <c r="I194">
        <v>0</v>
      </c>
    </row>
    <row r="195" spans="5:9" hidden="1" x14ac:dyDescent="0.2">
      <c r="E195" s="130" t="s">
        <v>514</v>
      </c>
      <c r="F195" s="62">
        <v>10</v>
      </c>
      <c r="G195" s="62">
        <v>12</v>
      </c>
      <c r="H195" s="62">
        <v>14</v>
      </c>
      <c r="I195" s="131">
        <v>0</v>
      </c>
    </row>
    <row r="196" spans="5:9" hidden="1" x14ac:dyDescent="0.2">
      <c r="E196" t="s">
        <v>467</v>
      </c>
      <c r="F196" s="2">
        <v>5</v>
      </c>
      <c r="G196" s="2">
        <v>7</v>
      </c>
      <c r="H196" s="59">
        <v>8</v>
      </c>
      <c r="I196">
        <v>1</v>
      </c>
    </row>
    <row r="197" spans="5:9" hidden="1" x14ac:dyDescent="0.2">
      <c r="E197" t="s">
        <v>468</v>
      </c>
      <c r="F197" s="2">
        <v>5</v>
      </c>
      <c r="G197" s="2">
        <v>7</v>
      </c>
      <c r="H197" s="59">
        <v>8</v>
      </c>
      <c r="I197">
        <v>1</v>
      </c>
    </row>
    <row r="198" spans="5:9" hidden="1" x14ac:dyDescent="0.2">
      <c r="E198" t="s">
        <v>470</v>
      </c>
      <c r="F198" s="2">
        <v>6</v>
      </c>
      <c r="G198" s="2">
        <v>8</v>
      </c>
      <c r="H198" s="59">
        <v>10</v>
      </c>
      <c r="I198">
        <v>0</v>
      </c>
    </row>
    <row r="199" spans="5:9" hidden="1" x14ac:dyDescent="0.2">
      <c r="E199" t="s">
        <v>471</v>
      </c>
      <c r="F199" s="2">
        <v>8</v>
      </c>
      <c r="G199" s="2">
        <v>10</v>
      </c>
      <c r="H199" s="59">
        <v>12</v>
      </c>
      <c r="I199">
        <v>0</v>
      </c>
    </row>
    <row r="200" spans="5:9" hidden="1" x14ac:dyDescent="0.2">
      <c r="E200" t="s">
        <v>472</v>
      </c>
      <c r="F200" s="2">
        <v>6</v>
      </c>
      <c r="G200" s="2">
        <v>8</v>
      </c>
      <c r="H200" s="2">
        <v>10</v>
      </c>
      <c r="I200">
        <v>0</v>
      </c>
    </row>
    <row r="201" spans="5:9" hidden="1" x14ac:dyDescent="0.2">
      <c r="E201" s="127" t="s">
        <v>473</v>
      </c>
      <c r="F201" s="2">
        <v>5</v>
      </c>
      <c r="G201" s="2">
        <v>7</v>
      </c>
      <c r="H201" s="2">
        <v>9</v>
      </c>
      <c r="I201">
        <v>0</v>
      </c>
    </row>
    <row r="202" spans="5:9" hidden="1" x14ac:dyDescent="0.2">
      <c r="E202" t="s">
        <v>474</v>
      </c>
      <c r="F202" s="2">
        <v>7</v>
      </c>
      <c r="G202" s="2">
        <v>9</v>
      </c>
      <c r="H202" s="2">
        <v>11</v>
      </c>
      <c r="I202">
        <v>0</v>
      </c>
    </row>
    <row r="203" spans="5:9" hidden="1" x14ac:dyDescent="0.2">
      <c r="E203" s="130" t="s">
        <v>476</v>
      </c>
      <c r="F203" s="62">
        <v>6</v>
      </c>
      <c r="G203" s="62">
        <v>8</v>
      </c>
      <c r="H203" s="62">
        <v>10</v>
      </c>
      <c r="I203">
        <v>0</v>
      </c>
    </row>
    <row r="204" spans="5:9" hidden="1" x14ac:dyDescent="0.2">
      <c r="E204" s="127" t="s">
        <v>509</v>
      </c>
      <c r="F204" s="2">
        <v>6</v>
      </c>
      <c r="G204" s="2">
        <v>8</v>
      </c>
      <c r="H204" s="2">
        <v>10</v>
      </c>
      <c r="I204">
        <v>0</v>
      </c>
    </row>
    <row r="205" spans="5:9" hidden="1" x14ac:dyDescent="0.2">
      <c r="E205" s="127" t="s">
        <v>511</v>
      </c>
      <c r="F205" s="2">
        <v>7</v>
      </c>
      <c r="G205" s="2">
        <v>9</v>
      </c>
      <c r="H205" s="2">
        <v>11</v>
      </c>
      <c r="I205">
        <v>0</v>
      </c>
    </row>
    <row r="206" spans="5:9" hidden="1" x14ac:dyDescent="0.2">
      <c r="E206" s="130" t="s">
        <v>475</v>
      </c>
      <c r="F206" s="62">
        <v>9</v>
      </c>
      <c r="G206" s="62">
        <v>11</v>
      </c>
      <c r="H206" s="62">
        <v>13</v>
      </c>
      <c r="I206">
        <v>0</v>
      </c>
    </row>
    <row r="207" spans="5:9" hidden="1" x14ac:dyDescent="0.2">
      <c r="E207" s="130" t="s">
        <v>510</v>
      </c>
      <c r="F207" s="60" t="s">
        <v>16</v>
      </c>
      <c r="G207" s="62">
        <v>10</v>
      </c>
      <c r="H207" s="62">
        <v>12</v>
      </c>
      <c r="I207">
        <v>0</v>
      </c>
    </row>
    <row r="208" spans="5:9" hidden="1" x14ac:dyDescent="0.2">
      <c r="E208" s="130" t="s">
        <v>477</v>
      </c>
      <c r="F208" s="60" t="s">
        <v>16</v>
      </c>
      <c r="G208" s="62">
        <v>10</v>
      </c>
      <c r="H208" s="62">
        <v>12</v>
      </c>
      <c r="I208">
        <v>0</v>
      </c>
    </row>
    <row r="209" spans="5:10" hidden="1" x14ac:dyDescent="0.2">
      <c r="E209" t="s">
        <v>478</v>
      </c>
      <c r="F209" s="60" t="s">
        <v>16</v>
      </c>
      <c r="G209" s="62">
        <v>9</v>
      </c>
      <c r="H209" s="62">
        <v>11</v>
      </c>
      <c r="I209">
        <v>0</v>
      </c>
    </row>
    <row r="210" spans="5:10" hidden="1" x14ac:dyDescent="0.2">
      <c r="E210" t="s">
        <v>479</v>
      </c>
      <c r="F210" s="60" t="s">
        <v>16</v>
      </c>
      <c r="G210" s="2">
        <v>11</v>
      </c>
      <c r="H210" s="2">
        <v>13</v>
      </c>
      <c r="I210">
        <v>0</v>
      </c>
    </row>
    <row r="211" spans="5:10" hidden="1" x14ac:dyDescent="0.2">
      <c r="E211" t="s">
        <v>480</v>
      </c>
      <c r="F211" s="60" t="s">
        <v>16</v>
      </c>
      <c r="G211" s="2">
        <v>10</v>
      </c>
      <c r="H211" s="2">
        <v>12</v>
      </c>
      <c r="I211">
        <v>0</v>
      </c>
    </row>
    <row r="212" spans="5:10" hidden="1" x14ac:dyDescent="0.2">
      <c r="E212" t="s">
        <v>481</v>
      </c>
      <c r="F212" s="59" t="s">
        <v>16</v>
      </c>
      <c r="G212" s="62">
        <v>9</v>
      </c>
      <c r="H212" s="62">
        <v>11</v>
      </c>
      <c r="I212">
        <v>0</v>
      </c>
    </row>
    <row r="213" spans="5:10" hidden="1" x14ac:dyDescent="0.2">
      <c r="E213" t="s">
        <v>482</v>
      </c>
      <c r="F213" s="59" t="s">
        <v>16</v>
      </c>
      <c r="G213" s="2">
        <v>11</v>
      </c>
      <c r="H213" s="2">
        <v>13</v>
      </c>
      <c r="I213">
        <v>0</v>
      </c>
    </row>
    <row r="214" spans="5:10" hidden="1" x14ac:dyDescent="0.2">
      <c r="E214" t="s">
        <v>483</v>
      </c>
      <c r="F214" s="59" t="s">
        <v>16</v>
      </c>
      <c r="G214" s="2">
        <v>10</v>
      </c>
      <c r="H214" s="2">
        <v>12</v>
      </c>
      <c r="I214">
        <v>0</v>
      </c>
    </row>
    <row r="215" spans="5:10" hidden="1" x14ac:dyDescent="0.2">
      <c r="E215" t="s">
        <v>484</v>
      </c>
      <c r="F215" s="59" t="s">
        <v>16</v>
      </c>
      <c r="G215" s="62">
        <v>11</v>
      </c>
      <c r="H215" s="62">
        <v>13</v>
      </c>
      <c r="I215">
        <v>0</v>
      </c>
    </row>
    <row r="216" spans="5:10" hidden="1" x14ac:dyDescent="0.2">
      <c r="E216" t="s">
        <v>485</v>
      </c>
      <c r="F216" s="59" t="s">
        <v>16</v>
      </c>
      <c r="G216" s="2">
        <v>13</v>
      </c>
      <c r="H216" s="2">
        <v>15</v>
      </c>
      <c r="I216">
        <v>0</v>
      </c>
    </row>
    <row r="217" spans="5:10" hidden="1" x14ac:dyDescent="0.2">
      <c r="E217" t="s">
        <v>486</v>
      </c>
      <c r="F217" s="59" t="s">
        <v>16</v>
      </c>
      <c r="G217" s="2">
        <v>12</v>
      </c>
      <c r="H217" s="2">
        <v>14</v>
      </c>
      <c r="I217">
        <v>0</v>
      </c>
    </row>
    <row r="218" spans="5:10" hidden="1" x14ac:dyDescent="0.2">
      <c r="E218" t="s">
        <v>487</v>
      </c>
      <c r="F218" s="59" t="s">
        <v>16</v>
      </c>
      <c r="G218" s="62">
        <v>12</v>
      </c>
      <c r="H218" s="62">
        <v>14</v>
      </c>
      <c r="I218">
        <v>0</v>
      </c>
    </row>
    <row r="219" spans="5:10" hidden="1" x14ac:dyDescent="0.2">
      <c r="E219" t="s">
        <v>488</v>
      </c>
      <c r="F219" s="59" t="s">
        <v>16</v>
      </c>
      <c r="G219" s="62">
        <v>13</v>
      </c>
      <c r="H219" s="62">
        <v>15</v>
      </c>
      <c r="I219">
        <v>0</v>
      </c>
    </row>
    <row r="220" spans="5:10" hidden="1" x14ac:dyDescent="0.2">
      <c r="E220" t="s">
        <v>489</v>
      </c>
      <c r="F220" s="2">
        <v>10</v>
      </c>
      <c r="G220" s="2">
        <v>13</v>
      </c>
      <c r="H220" s="2">
        <v>16</v>
      </c>
      <c r="I220">
        <v>0</v>
      </c>
    </row>
    <row r="221" spans="5:10" hidden="1" x14ac:dyDescent="0.2">
      <c r="E221" s="130" t="s">
        <v>490</v>
      </c>
      <c r="F221" s="125" t="s">
        <v>16</v>
      </c>
      <c r="G221" s="62">
        <v>16</v>
      </c>
      <c r="H221" s="125" t="s">
        <v>16</v>
      </c>
      <c r="I221">
        <v>0</v>
      </c>
    </row>
    <row r="222" spans="5:10" hidden="1" x14ac:dyDescent="0.2">
      <c r="E222" t="s">
        <v>491</v>
      </c>
      <c r="F222" s="2">
        <v>13</v>
      </c>
      <c r="G222" s="59" t="s">
        <v>16</v>
      </c>
      <c r="H222" s="2" t="s">
        <v>16</v>
      </c>
      <c r="I222">
        <v>0</v>
      </c>
    </row>
    <row r="223" spans="5:10" hidden="1" x14ac:dyDescent="0.2">
      <c r="E223" t="s">
        <v>492</v>
      </c>
      <c r="F223" s="59" t="s">
        <v>16</v>
      </c>
      <c r="G223" s="2">
        <v>3</v>
      </c>
      <c r="H223" s="59" t="s">
        <v>16</v>
      </c>
      <c r="I223">
        <v>0</v>
      </c>
      <c r="J223">
        <v>-1</v>
      </c>
    </row>
    <row r="224" spans="5:10" x14ac:dyDescent="0.2">
      <c r="F224" s="2"/>
      <c r="G224" s="2"/>
      <c r="H224" s="2"/>
    </row>
    <row r="225" spans="6:8" x14ac:dyDescent="0.2">
      <c r="F225" s="2"/>
      <c r="G225" s="2"/>
      <c r="H225" s="2"/>
    </row>
    <row r="226" spans="6:8" x14ac:dyDescent="0.2">
      <c r="F226" s="2"/>
      <c r="G226" s="2"/>
      <c r="H226" s="2"/>
    </row>
    <row r="227" spans="6:8" x14ac:dyDescent="0.2">
      <c r="F227" s="2"/>
      <c r="G227" s="2"/>
      <c r="H227" s="2"/>
    </row>
    <row r="228" spans="6:8" x14ac:dyDescent="0.2">
      <c r="F228" s="2"/>
      <c r="G228" s="2"/>
      <c r="H228" s="2"/>
    </row>
    <row r="229" spans="6:8" x14ac:dyDescent="0.2">
      <c r="F229" s="2"/>
      <c r="G229" s="2"/>
      <c r="H229" s="2"/>
    </row>
    <row r="230" spans="6:8" x14ac:dyDescent="0.2">
      <c r="F230" s="2"/>
      <c r="G230" s="2"/>
      <c r="H230" s="2"/>
    </row>
    <row r="231" spans="6:8" x14ac:dyDescent="0.2">
      <c r="F231" s="2"/>
      <c r="G231" s="2"/>
      <c r="H231" s="2"/>
    </row>
    <row r="232" spans="6:8" x14ac:dyDescent="0.2">
      <c r="F232" s="2"/>
      <c r="G232" s="2"/>
      <c r="H232" s="2"/>
    </row>
    <row r="233" spans="6:8" x14ac:dyDescent="0.2">
      <c r="F233" s="2"/>
      <c r="G233" s="2"/>
      <c r="H233" s="2"/>
    </row>
    <row r="234" spans="6:8" x14ac:dyDescent="0.2">
      <c r="F234" s="2"/>
      <c r="G234" s="2"/>
      <c r="H234" s="2"/>
    </row>
    <row r="235" spans="6:8" x14ac:dyDescent="0.2">
      <c r="F235" s="2"/>
      <c r="G235" s="2"/>
      <c r="H235" s="2"/>
    </row>
    <row r="236" spans="6:8" x14ac:dyDescent="0.2">
      <c r="F236" s="2"/>
      <c r="G236" s="2"/>
      <c r="H236" s="2"/>
    </row>
    <row r="237" spans="6:8" x14ac:dyDescent="0.2">
      <c r="F237" s="2"/>
      <c r="G237" s="2"/>
      <c r="H237" s="2"/>
    </row>
    <row r="238" spans="6:8" x14ac:dyDescent="0.2">
      <c r="F238" s="2"/>
      <c r="G238" s="2"/>
      <c r="H238" s="2"/>
    </row>
    <row r="239" spans="6:8" x14ac:dyDescent="0.2">
      <c r="F239" s="2"/>
      <c r="G239" s="2"/>
      <c r="H239" s="2"/>
    </row>
    <row r="240" spans="6:8" x14ac:dyDescent="0.2">
      <c r="F240" s="2"/>
      <c r="G240" s="2"/>
      <c r="H240" s="2"/>
    </row>
    <row r="241" spans="6:8" x14ac:dyDescent="0.2">
      <c r="F241" s="2"/>
      <c r="G241" s="2"/>
      <c r="H241" s="2"/>
    </row>
    <row r="242" spans="6:8" x14ac:dyDescent="0.2">
      <c r="F242" s="2"/>
      <c r="G242" s="2"/>
      <c r="H242" s="2"/>
    </row>
    <row r="243" spans="6:8" x14ac:dyDescent="0.2">
      <c r="F243" s="2"/>
      <c r="G243" s="2"/>
      <c r="H243" s="2"/>
    </row>
    <row r="244" spans="6:8" x14ac:dyDescent="0.2">
      <c r="F244" s="2"/>
      <c r="G244" s="2"/>
      <c r="H244" s="2"/>
    </row>
    <row r="245" spans="6:8" x14ac:dyDescent="0.2">
      <c r="F245" s="2"/>
      <c r="G245" s="2"/>
      <c r="H245" s="2"/>
    </row>
    <row r="246" spans="6:8" x14ac:dyDescent="0.2">
      <c r="F246" s="2"/>
      <c r="G246" s="2"/>
      <c r="H246" s="2"/>
    </row>
    <row r="247" spans="6:8" x14ac:dyDescent="0.2">
      <c r="F247" s="2"/>
      <c r="G247" s="2"/>
      <c r="H247" s="2"/>
    </row>
    <row r="248" spans="6:8" x14ac:dyDescent="0.2">
      <c r="F248" s="2"/>
      <c r="G248" s="2"/>
      <c r="H248" s="2"/>
    </row>
    <row r="249" spans="6:8" x14ac:dyDescent="0.2">
      <c r="F249" s="2"/>
      <c r="G249" s="2"/>
      <c r="H249" s="2"/>
    </row>
    <row r="250" spans="6:8" x14ac:dyDescent="0.2">
      <c r="F250" s="2"/>
      <c r="G250" s="2"/>
      <c r="H250" s="2"/>
    </row>
    <row r="251" spans="6:8" x14ac:dyDescent="0.2">
      <c r="F251" s="2"/>
      <c r="G251" s="2"/>
      <c r="H251" s="2"/>
    </row>
    <row r="252" spans="6:8" x14ac:dyDescent="0.2">
      <c r="F252" s="2"/>
      <c r="G252" s="2"/>
      <c r="H252" s="2"/>
    </row>
    <row r="253" spans="6:8" x14ac:dyDescent="0.2">
      <c r="F253" s="2"/>
      <c r="G253" s="2"/>
      <c r="H253" s="2"/>
    </row>
    <row r="254" spans="6:8" x14ac:dyDescent="0.2">
      <c r="F254" s="2"/>
      <c r="G254" s="2"/>
      <c r="H254" s="2"/>
    </row>
    <row r="255" spans="6:8" x14ac:dyDescent="0.2">
      <c r="F255" s="2"/>
      <c r="G255" s="2"/>
      <c r="H255" s="2"/>
    </row>
    <row r="256" spans="6:8" x14ac:dyDescent="0.2">
      <c r="F256" s="2"/>
      <c r="G256" s="2"/>
      <c r="H256" s="2"/>
    </row>
    <row r="257" spans="6:8" x14ac:dyDescent="0.2">
      <c r="F257" s="2"/>
      <c r="G257" s="2"/>
      <c r="H257" s="2"/>
    </row>
    <row r="258" spans="6:8" x14ac:dyDescent="0.2">
      <c r="F258" s="2"/>
      <c r="G258" s="2"/>
      <c r="H258" s="2"/>
    </row>
    <row r="259" spans="6:8" x14ac:dyDescent="0.2">
      <c r="F259" s="2"/>
      <c r="G259" s="2"/>
      <c r="H259" s="2"/>
    </row>
    <row r="260" spans="6:8" x14ac:dyDescent="0.2">
      <c r="F260" s="2"/>
      <c r="G260" s="2"/>
      <c r="H260" s="2"/>
    </row>
    <row r="261" spans="6:8" x14ac:dyDescent="0.2">
      <c r="F261" s="2"/>
      <c r="G261" s="2"/>
      <c r="H261" s="2"/>
    </row>
    <row r="262" spans="6:8" x14ac:dyDescent="0.2">
      <c r="F262" s="2"/>
      <c r="G262" s="2"/>
      <c r="H262" s="2"/>
    </row>
    <row r="263" spans="6:8" x14ac:dyDescent="0.2">
      <c r="F263" s="2"/>
      <c r="G263" s="2"/>
      <c r="H263" s="2"/>
    </row>
    <row r="264" spans="6:8" x14ac:dyDescent="0.2">
      <c r="F264" s="2"/>
      <c r="G264" s="2"/>
      <c r="H264" s="2"/>
    </row>
    <row r="265" spans="6:8" x14ac:dyDescent="0.2">
      <c r="F265" s="2"/>
      <c r="G265" s="2"/>
      <c r="H265" s="2"/>
    </row>
    <row r="266" spans="6:8" x14ac:dyDescent="0.2">
      <c r="F266" s="2"/>
      <c r="G266" s="2"/>
      <c r="H266" s="2"/>
    </row>
    <row r="267" spans="6:8" x14ac:dyDescent="0.2">
      <c r="F267" s="2"/>
      <c r="G267" s="2"/>
      <c r="H267" s="2"/>
    </row>
    <row r="268" spans="6:8" x14ac:dyDescent="0.2">
      <c r="F268" s="2"/>
      <c r="G268" s="2"/>
      <c r="H268" s="2"/>
    </row>
    <row r="269" spans="6:8" x14ac:dyDescent="0.2">
      <c r="F269" s="2"/>
      <c r="G269" s="2"/>
      <c r="H269" s="2"/>
    </row>
    <row r="270" spans="6:8" x14ac:dyDescent="0.2">
      <c r="F270" s="2"/>
      <c r="G270" s="2"/>
      <c r="H270" s="2"/>
    </row>
    <row r="271" spans="6:8" x14ac:dyDescent="0.2">
      <c r="F271" s="2"/>
      <c r="G271" s="2"/>
      <c r="H271" s="2"/>
    </row>
    <row r="272" spans="6:8" x14ac:dyDescent="0.2">
      <c r="F272" s="2"/>
      <c r="G272" s="2"/>
      <c r="H272" s="2"/>
    </row>
    <row r="273" spans="6:8" x14ac:dyDescent="0.2">
      <c r="F273" s="2"/>
      <c r="G273" s="2"/>
      <c r="H273" s="2"/>
    </row>
    <row r="274" spans="6:8" x14ac:dyDescent="0.2">
      <c r="F274" s="2"/>
      <c r="G274" s="2"/>
      <c r="H274" s="2"/>
    </row>
    <row r="275" spans="6:8" x14ac:dyDescent="0.2">
      <c r="F275" s="2"/>
      <c r="G275" s="2"/>
      <c r="H275" s="2"/>
    </row>
    <row r="276" spans="6:8" x14ac:dyDescent="0.2">
      <c r="F276" s="2"/>
      <c r="G276" s="2"/>
      <c r="H276" s="2"/>
    </row>
    <row r="277" spans="6:8" x14ac:dyDescent="0.2">
      <c r="F277" s="2"/>
      <c r="G277" s="2"/>
      <c r="H277" s="2"/>
    </row>
    <row r="278" spans="6:8" x14ac:dyDescent="0.2">
      <c r="F278" s="2"/>
      <c r="G278" s="2"/>
      <c r="H278" s="2"/>
    </row>
    <row r="279" spans="6:8" x14ac:dyDescent="0.2">
      <c r="F279" s="2"/>
      <c r="G279" s="2"/>
      <c r="H279" s="2"/>
    </row>
    <row r="280" spans="6:8" x14ac:dyDescent="0.2">
      <c r="F280" s="2"/>
      <c r="G280" s="2"/>
      <c r="H280" s="2"/>
    </row>
    <row r="281" spans="6:8" x14ac:dyDescent="0.2">
      <c r="F281" s="2"/>
      <c r="G281" s="2"/>
      <c r="H281" s="2"/>
    </row>
    <row r="282" spans="6:8" x14ac:dyDescent="0.2">
      <c r="F282" s="2"/>
      <c r="G282" s="2"/>
      <c r="H282" s="2"/>
    </row>
    <row r="283" spans="6:8" x14ac:dyDescent="0.2">
      <c r="F283" s="2"/>
      <c r="G283" s="2"/>
      <c r="H283" s="2"/>
    </row>
    <row r="284" spans="6:8" x14ac:dyDescent="0.2">
      <c r="F284" s="2"/>
      <c r="G284" s="2"/>
      <c r="H284" s="2"/>
    </row>
    <row r="285" spans="6:8" x14ac:dyDescent="0.2">
      <c r="F285" s="2"/>
      <c r="G285" s="2"/>
      <c r="H285" s="2"/>
    </row>
    <row r="286" spans="6:8" x14ac:dyDescent="0.2">
      <c r="F286" s="2"/>
      <c r="G286" s="2"/>
      <c r="H286" s="2"/>
    </row>
    <row r="287" spans="6:8" x14ac:dyDescent="0.2">
      <c r="F287" s="2"/>
      <c r="G287" s="2"/>
      <c r="H287" s="2"/>
    </row>
    <row r="288" spans="6:8" x14ac:dyDescent="0.2">
      <c r="F288" s="2"/>
      <c r="G288" s="2"/>
      <c r="H288" s="2"/>
    </row>
    <row r="289" spans="6:8" x14ac:dyDescent="0.2">
      <c r="F289" s="2"/>
      <c r="G289" s="2"/>
      <c r="H289" s="2"/>
    </row>
    <row r="290" spans="6:8" x14ac:dyDescent="0.2">
      <c r="F290" s="2"/>
      <c r="G290" s="2"/>
      <c r="H290" s="2"/>
    </row>
    <row r="291" spans="6:8" x14ac:dyDescent="0.2">
      <c r="F291" s="2"/>
      <c r="G291" s="2"/>
      <c r="H291" s="2"/>
    </row>
    <row r="292" spans="6:8" x14ac:dyDescent="0.2">
      <c r="F292" s="2"/>
      <c r="G292" s="2"/>
      <c r="H292" s="2"/>
    </row>
    <row r="293" spans="6:8" x14ac:dyDescent="0.2">
      <c r="F293" s="2"/>
      <c r="G293" s="2"/>
      <c r="H293" s="2"/>
    </row>
    <row r="294" spans="6:8" x14ac:dyDescent="0.2">
      <c r="F294" s="2"/>
      <c r="G294" s="2"/>
      <c r="H294" s="2"/>
    </row>
    <row r="295" spans="6:8" x14ac:dyDescent="0.2">
      <c r="F295" s="2"/>
      <c r="G295" s="2"/>
      <c r="H295" s="2"/>
    </row>
    <row r="296" spans="6:8" x14ac:dyDescent="0.2">
      <c r="F296" s="2"/>
      <c r="G296" s="2"/>
      <c r="H296" s="2"/>
    </row>
    <row r="297" spans="6:8" x14ac:dyDescent="0.2">
      <c r="F297" s="2"/>
      <c r="G297" s="2"/>
      <c r="H297" s="2"/>
    </row>
    <row r="298" spans="6:8" x14ac:dyDescent="0.2">
      <c r="F298" s="2"/>
      <c r="G298" s="2"/>
      <c r="H298" s="2"/>
    </row>
    <row r="299" spans="6:8" x14ac:dyDescent="0.2">
      <c r="F299" s="2"/>
      <c r="G299" s="2"/>
      <c r="H299" s="2"/>
    </row>
    <row r="300" spans="6:8" x14ac:dyDescent="0.2">
      <c r="F300" s="2"/>
      <c r="G300" s="2"/>
      <c r="H300" s="2"/>
    </row>
    <row r="301" spans="6:8" x14ac:dyDescent="0.2">
      <c r="F301" s="2"/>
      <c r="G301" s="2"/>
      <c r="H301" s="2"/>
    </row>
    <row r="302" spans="6:8" x14ac:dyDescent="0.2">
      <c r="F302" s="2"/>
      <c r="G302" s="2"/>
      <c r="H302" s="2"/>
    </row>
    <row r="303" spans="6:8" x14ac:dyDescent="0.2">
      <c r="F303" s="2"/>
      <c r="G303" s="2"/>
      <c r="H303" s="2"/>
    </row>
    <row r="304" spans="6:8" x14ac:dyDescent="0.2">
      <c r="F304" s="2"/>
      <c r="G304" s="2"/>
      <c r="H304" s="2"/>
    </row>
    <row r="305" spans="6:8" x14ac:dyDescent="0.2">
      <c r="F305" s="2"/>
      <c r="G305" s="2"/>
      <c r="H305" s="2"/>
    </row>
    <row r="306" spans="6:8" x14ac:dyDescent="0.2">
      <c r="F306" s="2"/>
      <c r="G306" s="2"/>
      <c r="H306" s="2"/>
    </row>
    <row r="307" spans="6:8" x14ac:dyDescent="0.2">
      <c r="F307" s="2"/>
      <c r="G307" s="2"/>
      <c r="H307" s="2"/>
    </row>
    <row r="308" spans="6:8" x14ac:dyDescent="0.2">
      <c r="F308" s="2"/>
      <c r="G308" s="2"/>
      <c r="H308" s="2"/>
    </row>
    <row r="309" spans="6:8" x14ac:dyDescent="0.2">
      <c r="F309" s="2"/>
      <c r="G309" s="2"/>
      <c r="H309" s="2"/>
    </row>
    <row r="310" spans="6:8" x14ac:dyDescent="0.2">
      <c r="F310" s="2"/>
      <c r="G310" s="2"/>
      <c r="H310" s="2"/>
    </row>
    <row r="311" spans="6:8" x14ac:dyDescent="0.2">
      <c r="F311" s="2"/>
      <c r="G311" s="2"/>
      <c r="H311" s="2"/>
    </row>
    <row r="312" spans="6:8" x14ac:dyDescent="0.2">
      <c r="F312" s="2"/>
      <c r="G312" s="2"/>
      <c r="H312" s="2"/>
    </row>
    <row r="313" spans="6:8" x14ac:dyDescent="0.2">
      <c r="F313" s="2"/>
      <c r="G313" s="2"/>
      <c r="H313" s="2"/>
    </row>
  </sheetData>
  <sheetProtection sheet="1"/>
  <protectedRanges>
    <protectedRange sqref="B24:D30" name="Plage1"/>
  </protectedRanges>
  <mergeCells count="73">
    <mergeCell ref="B30:D30"/>
    <mergeCell ref="E30:F30"/>
    <mergeCell ref="H30:I30"/>
    <mergeCell ref="E31:F31"/>
    <mergeCell ref="H31:I31"/>
    <mergeCell ref="B25:D25"/>
    <mergeCell ref="E25:F25"/>
    <mergeCell ref="H25:I25"/>
    <mergeCell ref="H29:I29"/>
    <mergeCell ref="B26:D26"/>
    <mergeCell ref="E26:F26"/>
    <mergeCell ref="H26:I26"/>
    <mergeCell ref="B27:D27"/>
    <mergeCell ref="E27:F27"/>
    <mergeCell ref="H27:I27"/>
    <mergeCell ref="B28:D28"/>
    <mergeCell ref="E28:F28"/>
    <mergeCell ref="H28:I28"/>
    <mergeCell ref="B29:D29"/>
    <mergeCell ref="E29:F29"/>
    <mergeCell ref="B23:D23"/>
    <mergeCell ref="E23:F23"/>
    <mergeCell ref="H23:I23"/>
    <mergeCell ref="B24:D24"/>
    <mergeCell ref="E24:F24"/>
    <mergeCell ref="H24:I24"/>
    <mergeCell ref="E19:F19"/>
    <mergeCell ref="H19:I19"/>
    <mergeCell ref="E21:F21"/>
    <mergeCell ref="H21:I21"/>
    <mergeCell ref="B22:D22"/>
    <mergeCell ref="E22:F22"/>
    <mergeCell ref="H22:I22"/>
    <mergeCell ref="B17:D17"/>
    <mergeCell ref="E17:F17"/>
    <mergeCell ref="H17:I17"/>
    <mergeCell ref="B18:D18"/>
    <mergeCell ref="E18:F18"/>
    <mergeCell ref="H18:I18"/>
    <mergeCell ref="B15:D15"/>
    <mergeCell ref="E15:F15"/>
    <mergeCell ref="H15:I15"/>
    <mergeCell ref="B16:D16"/>
    <mergeCell ref="E16:F16"/>
    <mergeCell ref="H16:I16"/>
    <mergeCell ref="B13:D13"/>
    <mergeCell ref="E13:F13"/>
    <mergeCell ref="H13:I13"/>
    <mergeCell ref="B14:D14"/>
    <mergeCell ref="E14:F14"/>
    <mergeCell ref="H14:I14"/>
    <mergeCell ref="B11:D11"/>
    <mergeCell ref="E11:F11"/>
    <mergeCell ref="H11:I11"/>
    <mergeCell ref="B12:D12"/>
    <mergeCell ref="E12:F12"/>
    <mergeCell ref="H12:I12"/>
    <mergeCell ref="D34:F34"/>
    <mergeCell ref="D2:F2"/>
    <mergeCell ref="G2:I2"/>
    <mergeCell ref="D3:F3"/>
    <mergeCell ref="G3:I3"/>
    <mergeCell ref="C5:E5"/>
    <mergeCell ref="G5:H5"/>
    <mergeCell ref="C6:D6"/>
    <mergeCell ref="G6:H6"/>
    <mergeCell ref="C7:D7"/>
    <mergeCell ref="G7:H7"/>
    <mergeCell ref="E9:F9"/>
    <mergeCell ref="H9:I9"/>
    <mergeCell ref="B10:D10"/>
    <mergeCell ref="E10:F10"/>
    <mergeCell ref="H10:I10"/>
  </mergeCells>
  <dataValidations count="7">
    <dataValidation type="whole" allowBlank="1" showInputMessage="1" showErrorMessage="1" sqref="I6:I7" xr:uid="{00000000-0002-0000-0100-000000000000}">
      <formula1>0</formula1>
      <formula2>24</formula2>
    </dataValidation>
    <dataValidation type="list" allowBlank="1" showInputMessage="1" showErrorMessage="1" sqref="C6 E6:E7 C7:D7" xr:uid="{00000000-0002-0000-0100-000002000000}">
      <formula1>Terrain</formula1>
    </dataValidation>
    <dataValidation type="list" allowBlank="1" showInputMessage="1" showErrorMessage="1" sqref="G22 G10" xr:uid="{00000000-0002-0000-0100-000003000000}">
      <formula1>General</formula1>
    </dataValidation>
    <dataValidation type="list" allowBlank="1" showInputMessage="1" showErrorMessage="1" sqref="G24:G30 G12:G18" xr:uid="{00000000-0002-0000-0100-000004000000}">
      <formula1>Qualité</formula1>
    </dataValidation>
    <dataValidation type="list" allowBlank="1" showInputMessage="1" showErrorMessage="1" sqref="E24:E30 E13:E18 E12:F12" xr:uid="{00000000-0002-0000-0100-000005000000}">
      <formula1>$E$79:$E$223</formula1>
    </dataValidation>
    <dataValidation type="list" allowBlank="1" showInputMessage="1" showErrorMessage="1" sqref="H22 H10" xr:uid="{00000000-0002-0000-0100-000006000000}">
      <formula1>Allié</formula1>
    </dataValidation>
    <dataValidation type="list" allowBlank="1" showInputMessage="1" showErrorMessage="1" sqref="F6" xr:uid="{00000000-0002-0000-0100-000001000000}">
      <formula1>$K$86:$K$88</formula1>
    </dataValidation>
  </dataValidations>
  <printOptions horizontalCentered="1"/>
  <pageMargins left="0.39370078740157483" right="0.39370078740157483" top="0.27559055118110237" bottom="0.27559055118110237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2"/>
  <sheetViews>
    <sheetView zoomScaleNormal="100" workbookViewId="0">
      <selection activeCell="C3" sqref="C3"/>
    </sheetView>
  </sheetViews>
  <sheetFormatPr baseColWidth="10" defaultColWidth="9" defaultRowHeight="12.75" x14ac:dyDescent="0.2"/>
  <cols>
    <col min="1" max="1" width="4.625" customWidth="1"/>
    <col min="2" max="2" width="10.625" customWidth="1"/>
    <col min="3" max="3" width="12.625" customWidth="1"/>
    <col min="4" max="4" width="2.625" customWidth="1"/>
    <col min="5" max="6" width="14.625" customWidth="1"/>
    <col min="7" max="7" width="9.625" customWidth="1"/>
    <col min="8" max="8" width="4.625" customWidth="1"/>
    <col min="9" max="9" width="5.625" customWidth="1"/>
    <col min="10" max="10" width="6.625" customWidth="1"/>
    <col min="11" max="11" width="11" customWidth="1"/>
    <col min="12" max="13" width="10.875" hidden="1" customWidth="1"/>
    <col min="14" max="14" width="11" hidden="1" customWidth="1"/>
    <col min="15" max="32" width="10.875" customWidth="1"/>
    <col min="33" max="33" width="32.125" customWidth="1"/>
    <col min="34" max="256" width="10.875" customWidth="1"/>
  </cols>
  <sheetData>
    <row r="1" spans="1:14" ht="8.1" customHeight="1" thickBot="1" x14ac:dyDescent="0.35">
      <c r="A1" s="1"/>
      <c r="B1" s="1"/>
      <c r="C1" s="1"/>
      <c r="D1" s="1"/>
      <c r="E1" s="1"/>
      <c r="F1" s="2"/>
      <c r="G1" s="2"/>
      <c r="H1" s="2"/>
      <c r="I1" s="2"/>
      <c r="J1" s="2"/>
    </row>
    <row r="2" spans="1:14" s="102" customFormat="1" ht="15" customHeight="1" thickTop="1" x14ac:dyDescent="0.3">
      <c r="A2" s="105"/>
      <c r="C2" s="82" t="s">
        <v>335</v>
      </c>
      <c r="D2" s="152" t="s">
        <v>336</v>
      </c>
      <c r="E2" s="152"/>
      <c r="F2" s="152"/>
      <c r="G2" s="261" t="s">
        <v>14</v>
      </c>
      <c r="H2" s="262"/>
      <c r="I2" s="263"/>
      <c r="J2" s="106" t="s">
        <v>17</v>
      </c>
      <c r="L2" s="102" t="s">
        <v>41</v>
      </c>
    </row>
    <row r="3" spans="1:14" s="102" customFormat="1" ht="15" customHeight="1" thickBot="1" x14ac:dyDescent="0.35">
      <c r="A3" s="105"/>
      <c r="B3" s="105"/>
      <c r="C3" s="24"/>
      <c r="D3" s="264" t="str">
        <f>IF($C3&lt;&gt;"",VLOOKUP(C3,'Armies V4'!$A$1:$B$300,2,FALSE),"")</f>
        <v/>
      </c>
      <c r="E3" s="264"/>
      <c r="F3" s="264"/>
      <c r="G3" s="265"/>
      <c r="H3" s="266"/>
      <c r="I3" s="267"/>
      <c r="J3" s="25">
        <f>ROUNDDOWN(SUM(IF(G10="Competent",1,IF(G10="Brilliant",2,IF(G10="Strategist",2,0))),IF(G22="Competent",1,IF(G22="Brilliant",2,IF(G22="Strategist",2,0))),IF(G34="Competent",1,IF(G34="Brilliant",2,IF(G34="Strategist",2,0))),IF(G45="Competent",1,IF(G45="Brilliant",2,IF(G45="Strategist",2,0))))/2,0)+IF(G10="Strategist",1,IF(G22="Strategist",1,IF(G34="Strategist",1,IF(G45="Strategist",1,0))))+L3</f>
        <v>0</v>
      </c>
      <c r="L3" s="102">
        <f>IF(L55&gt;=9,2,IF(L55&gt;=3,1,0))</f>
        <v>0</v>
      </c>
    </row>
    <row r="4" spans="1:14" s="102" customFormat="1" ht="9.9499999999999993" customHeight="1" thickTop="1" thickBot="1" x14ac:dyDescent="0.35">
      <c r="A4" s="105"/>
      <c r="B4" s="105"/>
      <c r="C4" s="38"/>
      <c r="D4" s="38"/>
      <c r="E4" s="103"/>
      <c r="F4" s="103"/>
      <c r="G4" s="103"/>
      <c r="H4" s="103"/>
      <c r="I4" s="103"/>
      <c r="J4" s="107"/>
    </row>
    <row r="5" spans="1:14" s="102" customFormat="1" ht="15" customHeight="1" thickTop="1" x14ac:dyDescent="0.3">
      <c r="A5" s="105"/>
      <c r="B5" s="105"/>
      <c r="C5" s="268" t="s">
        <v>337</v>
      </c>
      <c r="D5" s="269"/>
      <c r="E5" s="270"/>
      <c r="F5" s="123" t="s">
        <v>339</v>
      </c>
      <c r="G5" s="271" t="s">
        <v>338</v>
      </c>
      <c r="H5" s="272"/>
      <c r="I5" s="108" t="s">
        <v>349</v>
      </c>
      <c r="J5" s="109" t="s">
        <v>1</v>
      </c>
    </row>
    <row r="6" spans="1:14" s="102" customFormat="1" ht="15" customHeight="1" x14ac:dyDescent="0.3">
      <c r="A6" s="105"/>
      <c r="C6" s="273" t="s">
        <v>6</v>
      </c>
      <c r="D6" s="274"/>
      <c r="E6" s="27" t="s">
        <v>6</v>
      </c>
      <c r="F6" s="110" t="s">
        <v>36</v>
      </c>
      <c r="G6" s="275" t="s">
        <v>12</v>
      </c>
      <c r="H6" s="276"/>
      <c r="I6" s="27">
        <v>0</v>
      </c>
      <c r="J6" s="34">
        <f>I6</f>
        <v>0</v>
      </c>
      <c r="M6" s="104"/>
    </row>
    <row r="7" spans="1:14" s="102" customFormat="1" ht="15" customHeight="1" thickBot="1" x14ac:dyDescent="0.35">
      <c r="C7" s="277" t="s">
        <v>6</v>
      </c>
      <c r="D7" s="278"/>
      <c r="E7" s="28" t="s">
        <v>6</v>
      </c>
      <c r="F7" s="133">
        <f>VLOOKUP(F6,K95:L98,2,FALSE)</f>
        <v>0</v>
      </c>
      <c r="G7" s="279" t="s">
        <v>37</v>
      </c>
      <c r="H7" s="280"/>
      <c r="I7" s="28">
        <v>0</v>
      </c>
      <c r="J7" s="30">
        <f>I7*0.5</f>
        <v>0</v>
      </c>
    </row>
    <row r="8" spans="1:14" s="102" customFormat="1" ht="15" customHeight="1" thickTop="1" thickBot="1" x14ac:dyDescent="0.35">
      <c r="A8" s="105" t="s">
        <v>42</v>
      </c>
      <c r="B8" s="105" t="s">
        <v>43</v>
      </c>
    </row>
    <row r="9" spans="1:14" s="102" customFormat="1" ht="14.1" customHeight="1" thickTop="1" x14ac:dyDescent="0.3">
      <c r="A9" s="111" t="s">
        <v>8</v>
      </c>
      <c r="B9" s="112"/>
      <c r="C9" s="112"/>
      <c r="D9" s="112"/>
      <c r="E9" s="281" t="s">
        <v>344</v>
      </c>
      <c r="F9" s="282"/>
      <c r="G9" s="113" t="s">
        <v>346</v>
      </c>
      <c r="H9" s="271" t="s">
        <v>0</v>
      </c>
      <c r="I9" s="283"/>
      <c r="J9" s="114" t="s">
        <v>1</v>
      </c>
      <c r="L9" s="102" t="s">
        <v>40</v>
      </c>
      <c r="N9" s="102" t="s">
        <v>350</v>
      </c>
    </row>
    <row r="10" spans="1:14" s="102" customFormat="1" ht="14.1" customHeight="1" thickBot="1" x14ac:dyDescent="0.35">
      <c r="A10" s="29"/>
      <c r="B10" s="284"/>
      <c r="C10" s="284"/>
      <c r="D10" s="285"/>
      <c r="E10" s="286"/>
      <c r="F10" s="287"/>
      <c r="G10" s="27" t="s">
        <v>5</v>
      </c>
      <c r="H10" s="288" t="s">
        <v>6</v>
      </c>
      <c r="I10" s="278"/>
      <c r="J10" s="30">
        <f>VLOOKUP(G10,K88:L94,2,FALSE)+VLOOKUP(H10,N88:O94,2,FALSE)</f>
        <v>0</v>
      </c>
    </row>
    <row r="11" spans="1:14" s="102" customFormat="1" ht="14.1" customHeight="1" thickTop="1" thickBot="1" x14ac:dyDescent="0.35">
      <c r="A11" s="115" t="s">
        <v>349</v>
      </c>
      <c r="B11" s="289" t="s">
        <v>341</v>
      </c>
      <c r="C11" s="290"/>
      <c r="D11" s="291"/>
      <c r="E11" s="292" t="s">
        <v>342</v>
      </c>
      <c r="F11" s="293"/>
      <c r="G11" s="116" t="s">
        <v>343</v>
      </c>
      <c r="H11" s="294" t="s">
        <v>1</v>
      </c>
      <c r="I11" s="295"/>
      <c r="J11" s="117" t="s">
        <v>2</v>
      </c>
    </row>
    <row r="12" spans="1:14" s="102" customFormat="1" ht="14.1" customHeight="1" thickTop="1" x14ac:dyDescent="0.3">
      <c r="A12" s="31"/>
      <c r="B12" s="296"/>
      <c r="C12" s="297"/>
      <c r="D12" s="298"/>
      <c r="E12" s="299" t="s">
        <v>11</v>
      </c>
      <c r="F12" s="299"/>
      <c r="G12" s="32" t="s">
        <v>6</v>
      </c>
      <c r="H12" s="300">
        <f>IF(G12="Elite",VLOOKUP(E12,$E$88:$H$232,4,FALSE),IF(G12="Mediocre",VLOOKUP(E12,$E$88:$H$232,2,FALSE),VLOOKUP(E12,$E$88:$H$232,3,FALSE)))</f>
        <v>0</v>
      </c>
      <c r="I12" s="300"/>
      <c r="J12" s="33">
        <f t="shared" ref="J12:J18" si="0">A12*H12</f>
        <v>0</v>
      </c>
      <c r="L12" s="102">
        <f>VLOOKUP(E12,$E$88:$I$232,5,FALSE)*A12</f>
        <v>0</v>
      </c>
      <c r="N12" s="102">
        <f>VLOOKUP(E12,$E$88:$J$232,6,FALSE)*A12</f>
        <v>0</v>
      </c>
    </row>
    <row r="13" spans="1:14" s="102" customFormat="1" ht="14.1" customHeight="1" x14ac:dyDescent="0.3">
      <c r="A13" s="26"/>
      <c r="B13" s="301"/>
      <c r="C13" s="302"/>
      <c r="D13" s="303"/>
      <c r="E13" s="304" t="s">
        <v>11</v>
      </c>
      <c r="F13" s="304"/>
      <c r="G13" s="27" t="s">
        <v>6</v>
      </c>
      <c r="H13" s="305">
        <f t="shared" ref="H13:H18" si="1">IF(G13="Elite",VLOOKUP(E13,$E$88:$H$232,4,FALSE),IF(G13="Mediocre",VLOOKUP(E13,$E$88:$H$232,2,FALSE),VLOOKUP(E13,$E$88:$H$232,3,FALSE)))</f>
        <v>0</v>
      </c>
      <c r="I13" s="305"/>
      <c r="J13" s="34">
        <f t="shared" si="0"/>
        <v>0</v>
      </c>
      <c r="L13" s="102">
        <f t="shared" ref="L13:L18" si="2">VLOOKUP(E13,$E$88:$I$232,5,FALSE)*A13</f>
        <v>0</v>
      </c>
      <c r="N13" s="102">
        <f t="shared" ref="N13:N18" si="3">VLOOKUP(E13,$E$88:$J$232,6,FALSE)*A13</f>
        <v>0</v>
      </c>
    </row>
    <row r="14" spans="1:14" s="102" customFormat="1" ht="14.1" customHeight="1" x14ac:dyDescent="0.3">
      <c r="A14" s="26"/>
      <c r="B14" s="301"/>
      <c r="C14" s="302"/>
      <c r="D14" s="303"/>
      <c r="E14" s="301" t="s">
        <v>11</v>
      </c>
      <c r="F14" s="303"/>
      <c r="G14" s="27" t="s">
        <v>6</v>
      </c>
      <c r="H14" s="305">
        <f t="shared" si="1"/>
        <v>0</v>
      </c>
      <c r="I14" s="305"/>
      <c r="J14" s="34">
        <f t="shared" si="0"/>
        <v>0</v>
      </c>
      <c r="L14" s="102">
        <f t="shared" si="2"/>
        <v>0</v>
      </c>
      <c r="N14" s="102">
        <f t="shared" si="3"/>
        <v>0</v>
      </c>
    </row>
    <row r="15" spans="1:14" s="102" customFormat="1" ht="14.1" customHeight="1" x14ac:dyDescent="0.3">
      <c r="A15" s="26"/>
      <c r="B15" s="301"/>
      <c r="C15" s="302"/>
      <c r="D15" s="303"/>
      <c r="E15" s="301" t="s">
        <v>11</v>
      </c>
      <c r="F15" s="303"/>
      <c r="G15" s="27" t="s">
        <v>6</v>
      </c>
      <c r="H15" s="305">
        <f t="shared" si="1"/>
        <v>0</v>
      </c>
      <c r="I15" s="305"/>
      <c r="J15" s="34">
        <f t="shared" si="0"/>
        <v>0</v>
      </c>
      <c r="L15" s="102">
        <f t="shared" si="2"/>
        <v>0</v>
      </c>
      <c r="N15" s="102">
        <f t="shared" si="3"/>
        <v>0</v>
      </c>
    </row>
    <row r="16" spans="1:14" s="102" customFormat="1" ht="14.1" customHeight="1" x14ac:dyDescent="0.3">
      <c r="A16" s="26"/>
      <c r="B16" s="301"/>
      <c r="C16" s="302"/>
      <c r="D16" s="303"/>
      <c r="E16" s="304" t="s">
        <v>11</v>
      </c>
      <c r="F16" s="304"/>
      <c r="G16" s="27" t="s">
        <v>7</v>
      </c>
      <c r="H16" s="305">
        <f t="shared" si="1"/>
        <v>0</v>
      </c>
      <c r="I16" s="305"/>
      <c r="J16" s="34">
        <f t="shared" si="0"/>
        <v>0</v>
      </c>
      <c r="L16" s="102">
        <f t="shared" si="2"/>
        <v>0</v>
      </c>
      <c r="N16" s="102">
        <f t="shared" si="3"/>
        <v>0</v>
      </c>
    </row>
    <row r="17" spans="1:14" s="102" customFormat="1" ht="14.1" customHeight="1" x14ac:dyDescent="0.3">
      <c r="A17" s="26"/>
      <c r="B17" s="301"/>
      <c r="C17" s="302"/>
      <c r="D17" s="303"/>
      <c r="E17" s="304" t="s">
        <v>11</v>
      </c>
      <c r="F17" s="304"/>
      <c r="G17" s="27" t="s">
        <v>7</v>
      </c>
      <c r="H17" s="305">
        <f t="shared" si="1"/>
        <v>0</v>
      </c>
      <c r="I17" s="305"/>
      <c r="J17" s="34">
        <f t="shared" si="0"/>
        <v>0</v>
      </c>
      <c r="L17" s="102">
        <f t="shared" si="2"/>
        <v>0</v>
      </c>
      <c r="N17" s="102">
        <f t="shared" si="3"/>
        <v>0</v>
      </c>
    </row>
    <row r="18" spans="1:14" s="102" customFormat="1" ht="14.1" customHeight="1" thickBot="1" x14ac:dyDescent="0.35">
      <c r="A18" s="26"/>
      <c r="B18" s="306"/>
      <c r="C18" s="307"/>
      <c r="D18" s="308"/>
      <c r="E18" s="304" t="s">
        <v>11</v>
      </c>
      <c r="F18" s="304"/>
      <c r="G18" s="27" t="s">
        <v>7</v>
      </c>
      <c r="H18" s="309">
        <f t="shared" si="1"/>
        <v>0</v>
      </c>
      <c r="I18" s="309"/>
      <c r="J18" s="34">
        <f t="shared" si="0"/>
        <v>0</v>
      </c>
      <c r="L18" s="102">
        <f t="shared" si="2"/>
        <v>0</v>
      </c>
      <c r="N18" s="102">
        <f t="shared" si="3"/>
        <v>0</v>
      </c>
    </row>
    <row r="19" spans="1:14" s="102" customFormat="1" ht="14.1" customHeight="1" thickTop="1" thickBot="1" x14ac:dyDescent="0.35">
      <c r="A19" s="118">
        <f>SUM(A12:A18)+N19</f>
        <v>0</v>
      </c>
      <c r="B19" s="119"/>
      <c r="C19" s="119"/>
      <c r="D19" s="119"/>
      <c r="E19" s="290"/>
      <c r="F19" s="310"/>
      <c r="G19" s="120"/>
      <c r="H19" s="311"/>
      <c r="I19" s="312"/>
      <c r="J19" s="117">
        <f>SUM(J12:J18)+J10</f>
        <v>0</v>
      </c>
      <c r="N19" s="102">
        <f>SUM(N12:N18)</f>
        <v>0</v>
      </c>
    </row>
    <row r="20" spans="1:14" s="102" customFormat="1" ht="9.9499999999999993" customHeight="1" thickTop="1" thickBot="1" x14ac:dyDescent="0.35"/>
    <row r="21" spans="1:14" s="102" customFormat="1" ht="14.1" customHeight="1" thickTop="1" x14ac:dyDescent="0.3">
      <c r="A21" s="111" t="s">
        <v>9</v>
      </c>
      <c r="B21" s="112"/>
      <c r="C21" s="112"/>
      <c r="D21" s="112"/>
      <c r="E21" s="281" t="s">
        <v>344</v>
      </c>
      <c r="F21" s="282"/>
      <c r="G21" s="113" t="s">
        <v>346</v>
      </c>
      <c r="H21" s="271" t="s">
        <v>0</v>
      </c>
      <c r="I21" s="283"/>
      <c r="J21" s="114" t="s">
        <v>1</v>
      </c>
    </row>
    <row r="22" spans="1:14" s="102" customFormat="1" ht="14.1" customHeight="1" thickBot="1" x14ac:dyDescent="0.35">
      <c r="A22" s="29"/>
      <c r="B22" s="284"/>
      <c r="C22" s="284"/>
      <c r="D22" s="285"/>
      <c r="E22" s="286"/>
      <c r="F22" s="287"/>
      <c r="G22" s="27" t="s">
        <v>5</v>
      </c>
      <c r="H22" s="288" t="s">
        <v>6</v>
      </c>
      <c r="I22" s="278"/>
      <c r="J22" s="30">
        <f>VLOOKUP(G22,K88:L94,2,FALSE)+VLOOKUP(H22,N88:O94,2,FALSE)</f>
        <v>0</v>
      </c>
    </row>
    <row r="23" spans="1:14" s="102" customFormat="1" ht="14.1" customHeight="1" thickTop="1" thickBot="1" x14ac:dyDescent="0.35">
      <c r="A23" s="115" t="s">
        <v>349</v>
      </c>
      <c r="B23" s="289" t="s">
        <v>341</v>
      </c>
      <c r="C23" s="290"/>
      <c r="D23" s="291"/>
      <c r="E23" s="292" t="s">
        <v>342</v>
      </c>
      <c r="F23" s="293"/>
      <c r="G23" s="116" t="s">
        <v>343</v>
      </c>
      <c r="H23" s="313" t="s">
        <v>1</v>
      </c>
      <c r="I23" s="314"/>
      <c r="J23" s="117" t="s">
        <v>2</v>
      </c>
    </row>
    <row r="24" spans="1:14" s="102" customFormat="1" ht="14.1" customHeight="1" thickTop="1" x14ac:dyDescent="0.3">
      <c r="A24" s="31"/>
      <c r="B24" s="296"/>
      <c r="C24" s="297"/>
      <c r="D24" s="298"/>
      <c r="E24" s="315" t="s">
        <v>11</v>
      </c>
      <c r="F24" s="316"/>
      <c r="G24" s="32" t="s">
        <v>6</v>
      </c>
      <c r="H24" s="300">
        <f>IF(G24="Elite",VLOOKUP(E24,$E$88:$H$232,4,FALSE),IF(G24="Mediocre",VLOOKUP(E24,$E$88:$H$232,2,FALSE),VLOOKUP(E24,$E$88:$H$232,3,FALSE)))</f>
        <v>0</v>
      </c>
      <c r="I24" s="300"/>
      <c r="J24" s="33">
        <f t="shared" ref="J24:J30" si="4">A24*H24</f>
        <v>0</v>
      </c>
      <c r="L24" s="102">
        <f>VLOOKUP(E24,$E$88:$I$232,5,FALSE)*A24</f>
        <v>0</v>
      </c>
      <c r="N24" s="102">
        <f>VLOOKUP(E24,$E$88:$J$232,6,FALSE)*A24</f>
        <v>0</v>
      </c>
    </row>
    <row r="25" spans="1:14" s="102" customFormat="1" ht="14.1" customHeight="1" x14ac:dyDescent="0.3">
      <c r="A25" s="39"/>
      <c r="B25" s="301"/>
      <c r="C25" s="302"/>
      <c r="D25" s="303"/>
      <c r="E25" s="301" t="s">
        <v>11</v>
      </c>
      <c r="F25" s="303"/>
      <c r="G25" s="40" t="s">
        <v>6</v>
      </c>
      <c r="H25" s="305">
        <f t="shared" ref="H25:H30" si="5">IF(G25="Elite",VLOOKUP(E25,$E$88:$H$232,4,FALSE),IF(G25="Mediocre",VLOOKUP(E25,$E$88:$H$232,2,FALSE),VLOOKUP(E25,$E$88:$H$232,3,FALSE)))</f>
        <v>0</v>
      </c>
      <c r="I25" s="305"/>
      <c r="J25" s="34">
        <f t="shared" si="4"/>
        <v>0</v>
      </c>
      <c r="L25" s="102">
        <f t="shared" ref="L25:L30" si="6">VLOOKUP(E25,$E$88:$I$232,5,FALSE)*A25</f>
        <v>0</v>
      </c>
      <c r="N25" s="102">
        <f t="shared" ref="N25:N30" si="7">VLOOKUP(E25,$E$88:$J$232,6,FALSE)*A25</f>
        <v>0</v>
      </c>
    </row>
    <row r="26" spans="1:14" s="102" customFormat="1" ht="14.1" customHeight="1" x14ac:dyDescent="0.3">
      <c r="A26" s="39"/>
      <c r="B26" s="301"/>
      <c r="C26" s="302"/>
      <c r="D26" s="303"/>
      <c r="E26" s="301" t="s">
        <v>11</v>
      </c>
      <c r="F26" s="303"/>
      <c r="G26" s="40" t="s">
        <v>6</v>
      </c>
      <c r="H26" s="305">
        <f t="shared" si="5"/>
        <v>0</v>
      </c>
      <c r="I26" s="305"/>
      <c r="J26" s="34">
        <f t="shared" si="4"/>
        <v>0</v>
      </c>
      <c r="L26" s="102">
        <f t="shared" si="6"/>
        <v>0</v>
      </c>
      <c r="N26" s="102">
        <f t="shared" si="7"/>
        <v>0</v>
      </c>
    </row>
    <row r="27" spans="1:14" s="102" customFormat="1" ht="14.1" customHeight="1" x14ac:dyDescent="0.3">
      <c r="A27" s="26"/>
      <c r="B27" s="301"/>
      <c r="C27" s="302"/>
      <c r="D27" s="303"/>
      <c r="E27" s="317" t="s">
        <v>11</v>
      </c>
      <c r="F27" s="318"/>
      <c r="G27" s="27" t="s">
        <v>6</v>
      </c>
      <c r="H27" s="305">
        <f t="shared" si="5"/>
        <v>0</v>
      </c>
      <c r="I27" s="305"/>
      <c r="J27" s="34">
        <f t="shared" si="4"/>
        <v>0</v>
      </c>
      <c r="L27" s="102">
        <f t="shared" si="6"/>
        <v>0</v>
      </c>
      <c r="N27" s="102">
        <f t="shared" si="7"/>
        <v>0</v>
      </c>
    </row>
    <row r="28" spans="1:14" s="102" customFormat="1" ht="14.1" customHeight="1" x14ac:dyDescent="0.3">
      <c r="A28" s="26"/>
      <c r="B28" s="301"/>
      <c r="C28" s="302"/>
      <c r="D28" s="303"/>
      <c r="E28" s="319" t="s">
        <v>11</v>
      </c>
      <c r="F28" s="318"/>
      <c r="G28" s="27" t="s">
        <v>6</v>
      </c>
      <c r="H28" s="305">
        <f t="shared" si="5"/>
        <v>0</v>
      </c>
      <c r="I28" s="305"/>
      <c r="J28" s="34">
        <f t="shared" si="4"/>
        <v>0</v>
      </c>
      <c r="L28" s="102">
        <f t="shared" si="6"/>
        <v>0</v>
      </c>
      <c r="N28" s="102">
        <f t="shared" si="7"/>
        <v>0</v>
      </c>
    </row>
    <row r="29" spans="1:14" s="102" customFormat="1" ht="14.1" customHeight="1" x14ac:dyDescent="0.3">
      <c r="A29" s="26"/>
      <c r="B29" s="301"/>
      <c r="C29" s="302"/>
      <c r="D29" s="303"/>
      <c r="E29" s="319" t="s">
        <v>11</v>
      </c>
      <c r="F29" s="318"/>
      <c r="G29" s="27" t="s">
        <v>7</v>
      </c>
      <c r="H29" s="305">
        <f t="shared" si="5"/>
        <v>0</v>
      </c>
      <c r="I29" s="305"/>
      <c r="J29" s="34">
        <f t="shared" si="4"/>
        <v>0</v>
      </c>
      <c r="L29" s="102">
        <f t="shared" si="6"/>
        <v>0</v>
      </c>
      <c r="N29" s="102">
        <f t="shared" si="7"/>
        <v>0</v>
      </c>
    </row>
    <row r="30" spans="1:14" s="102" customFormat="1" ht="14.1" customHeight="1" thickBot="1" x14ac:dyDescent="0.35">
      <c r="A30" s="26"/>
      <c r="B30" s="306"/>
      <c r="C30" s="307"/>
      <c r="D30" s="308"/>
      <c r="E30" s="319" t="s">
        <v>11</v>
      </c>
      <c r="F30" s="318"/>
      <c r="G30" s="35" t="s">
        <v>7</v>
      </c>
      <c r="H30" s="309">
        <f t="shared" si="5"/>
        <v>0</v>
      </c>
      <c r="I30" s="309"/>
      <c r="J30" s="34">
        <f t="shared" si="4"/>
        <v>0</v>
      </c>
      <c r="L30" s="102">
        <f t="shared" si="6"/>
        <v>0</v>
      </c>
      <c r="N30" s="102">
        <f t="shared" si="7"/>
        <v>0</v>
      </c>
    </row>
    <row r="31" spans="1:14" s="102" customFormat="1" ht="14.1" customHeight="1" thickTop="1" thickBot="1" x14ac:dyDescent="0.35">
      <c r="A31" s="118">
        <f>SUM(A24:A30)+N31</f>
        <v>0</v>
      </c>
      <c r="B31" s="119"/>
      <c r="C31" s="119"/>
      <c r="D31" s="119"/>
      <c r="E31" s="290"/>
      <c r="F31" s="310"/>
      <c r="G31" s="120"/>
      <c r="H31" s="320"/>
      <c r="I31" s="314"/>
      <c r="J31" s="117">
        <f>SUM(J24:J30)+J22</f>
        <v>0</v>
      </c>
      <c r="N31" s="102">
        <f>SUM(N24:N30)</f>
        <v>0</v>
      </c>
    </row>
    <row r="32" spans="1:14" s="102" customFormat="1" ht="9.9499999999999993" customHeight="1" thickTop="1" thickBot="1" x14ac:dyDescent="0.35"/>
    <row r="33" spans="1:14" s="102" customFormat="1" ht="14.1" customHeight="1" thickTop="1" x14ac:dyDescent="0.3">
      <c r="A33" s="111" t="s">
        <v>10</v>
      </c>
      <c r="B33" s="112"/>
      <c r="C33" s="112"/>
      <c r="D33" s="112"/>
      <c r="E33" s="281" t="s">
        <v>344</v>
      </c>
      <c r="F33" s="282"/>
      <c r="G33" s="113" t="s">
        <v>346</v>
      </c>
      <c r="H33" s="271" t="s">
        <v>0</v>
      </c>
      <c r="I33" s="283"/>
      <c r="J33" s="114" t="s">
        <v>1</v>
      </c>
    </row>
    <row r="34" spans="1:14" s="102" customFormat="1" ht="14.1" customHeight="1" thickBot="1" x14ac:dyDescent="0.35">
      <c r="A34" s="29" t="s">
        <v>345</v>
      </c>
      <c r="B34" s="284"/>
      <c r="C34" s="284"/>
      <c r="D34" s="285"/>
      <c r="E34" s="286"/>
      <c r="F34" s="287"/>
      <c r="G34" s="27" t="s">
        <v>5</v>
      </c>
      <c r="H34" s="288" t="s">
        <v>6</v>
      </c>
      <c r="I34" s="278"/>
      <c r="J34" s="30">
        <f>VLOOKUP(G34,K88:L94,2,FALSE)+VLOOKUP(H34,N88:O94,2,FALSE)</f>
        <v>0</v>
      </c>
    </row>
    <row r="35" spans="1:14" s="102" customFormat="1" ht="14.1" customHeight="1" thickTop="1" thickBot="1" x14ac:dyDescent="0.35">
      <c r="A35" s="115" t="s">
        <v>349</v>
      </c>
      <c r="B35" s="289" t="s">
        <v>341</v>
      </c>
      <c r="C35" s="290"/>
      <c r="D35" s="291"/>
      <c r="E35" s="292" t="s">
        <v>342</v>
      </c>
      <c r="F35" s="293"/>
      <c r="G35" s="116" t="s">
        <v>343</v>
      </c>
      <c r="H35" s="313" t="s">
        <v>1</v>
      </c>
      <c r="I35" s="314"/>
      <c r="J35" s="117" t="s">
        <v>2</v>
      </c>
    </row>
    <row r="36" spans="1:14" s="102" customFormat="1" ht="14.1" customHeight="1" thickTop="1" x14ac:dyDescent="0.3">
      <c r="A36" s="31"/>
      <c r="B36" s="301"/>
      <c r="C36" s="302"/>
      <c r="D36" s="303"/>
      <c r="E36" s="315" t="s">
        <v>11</v>
      </c>
      <c r="F36" s="316"/>
      <c r="G36" s="32" t="s">
        <v>7</v>
      </c>
      <c r="H36" s="300">
        <f>IF(G36="Elite",VLOOKUP(E36,$E$88:$H$232,4,FALSE),IF(G36="Mediocre",VLOOKUP(E36,$E$88:$H$232,2,FALSE),VLOOKUP(E36,$E$88:$H$232,3,FALSE)))</f>
        <v>0</v>
      </c>
      <c r="I36" s="300"/>
      <c r="J36" s="33">
        <f t="shared" ref="J36:J41" si="8">A36*H36</f>
        <v>0</v>
      </c>
      <c r="L36" s="102">
        <f>VLOOKUP(E36,$E$88:$I$232,5,FALSE)*A36</f>
        <v>0</v>
      </c>
      <c r="N36" s="102">
        <f>VLOOKUP(E36,$E$88:$J$232,6,FALSE)*A36</f>
        <v>0</v>
      </c>
    </row>
    <row r="37" spans="1:14" s="102" customFormat="1" ht="14.1" customHeight="1" x14ac:dyDescent="0.3">
      <c r="A37" s="39"/>
      <c r="B37" s="301"/>
      <c r="C37" s="302"/>
      <c r="D37" s="303"/>
      <c r="E37" s="301" t="s">
        <v>11</v>
      </c>
      <c r="F37" s="303"/>
      <c r="G37" s="40" t="s">
        <v>6</v>
      </c>
      <c r="H37" s="305">
        <f t="shared" ref="H37:H41" si="9">IF(G37="Elite",VLOOKUP(E37,$E$88:$H$232,4,FALSE),IF(G37="Mediocre",VLOOKUP(E37,$E$88:$H$232,2,FALSE),VLOOKUP(E37,$E$88:$H$232,3,FALSE)))</f>
        <v>0</v>
      </c>
      <c r="I37" s="305"/>
      <c r="J37" s="34">
        <f t="shared" si="8"/>
        <v>0</v>
      </c>
      <c r="L37" s="102">
        <f t="shared" ref="L37:L41" si="10">VLOOKUP(E37,$E$88:$I$232,5,FALSE)*A37</f>
        <v>0</v>
      </c>
      <c r="N37" s="102">
        <f t="shared" ref="N37:N41" si="11">VLOOKUP(E37,$E$88:$J$232,6,FALSE)*A37</f>
        <v>0</v>
      </c>
    </row>
    <row r="38" spans="1:14" s="102" customFormat="1" ht="14.1" customHeight="1" x14ac:dyDescent="0.3">
      <c r="A38" s="26"/>
      <c r="B38" s="301"/>
      <c r="C38" s="302"/>
      <c r="D38" s="303"/>
      <c r="E38" s="317" t="s">
        <v>11</v>
      </c>
      <c r="F38" s="318"/>
      <c r="G38" s="27" t="s">
        <v>7</v>
      </c>
      <c r="H38" s="305">
        <f t="shared" si="9"/>
        <v>0</v>
      </c>
      <c r="I38" s="305"/>
      <c r="J38" s="34">
        <f t="shared" si="8"/>
        <v>0</v>
      </c>
      <c r="L38" s="102">
        <f t="shared" si="10"/>
        <v>0</v>
      </c>
      <c r="N38" s="102">
        <f t="shared" si="11"/>
        <v>0</v>
      </c>
    </row>
    <row r="39" spans="1:14" s="102" customFormat="1" ht="14.1" customHeight="1" x14ac:dyDescent="0.3">
      <c r="A39" s="26"/>
      <c r="B39" s="301"/>
      <c r="C39" s="302"/>
      <c r="D39" s="303"/>
      <c r="E39" s="319" t="s">
        <v>11</v>
      </c>
      <c r="F39" s="318"/>
      <c r="G39" s="27" t="s">
        <v>7</v>
      </c>
      <c r="H39" s="305">
        <f t="shared" si="9"/>
        <v>0</v>
      </c>
      <c r="I39" s="305"/>
      <c r="J39" s="34">
        <f t="shared" si="8"/>
        <v>0</v>
      </c>
      <c r="L39" s="102">
        <f t="shared" si="10"/>
        <v>0</v>
      </c>
      <c r="N39" s="102">
        <f t="shared" si="11"/>
        <v>0</v>
      </c>
    </row>
    <row r="40" spans="1:14" s="102" customFormat="1" ht="14.1" customHeight="1" x14ac:dyDescent="0.3">
      <c r="A40" s="26"/>
      <c r="B40" s="301"/>
      <c r="C40" s="302"/>
      <c r="D40" s="303"/>
      <c r="E40" s="319" t="s">
        <v>11</v>
      </c>
      <c r="F40" s="318"/>
      <c r="G40" s="27" t="s">
        <v>7</v>
      </c>
      <c r="H40" s="305">
        <f t="shared" si="9"/>
        <v>0</v>
      </c>
      <c r="I40" s="305"/>
      <c r="J40" s="34">
        <f t="shared" si="8"/>
        <v>0</v>
      </c>
      <c r="L40" s="102">
        <f t="shared" si="10"/>
        <v>0</v>
      </c>
      <c r="N40" s="102">
        <f t="shared" si="11"/>
        <v>0</v>
      </c>
    </row>
    <row r="41" spans="1:14" s="102" customFormat="1" ht="14.1" customHeight="1" thickBot="1" x14ac:dyDescent="0.35">
      <c r="A41" s="26"/>
      <c r="B41" s="306"/>
      <c r="C41" s="307"/>
      <c r="D41" s="308"/>
      <c r="E41" s="319" t="s">
        <v>11</v>
      </c>
      <c r="F41" s="318"/>
      <c r="G41" s="35" t="s">
        <v>7</v>
      </c>
      <c r="H41" s="309">
        <f t="shared" si="9"/>
        <v>0</v>
      </c>
      <c r="I41" s="309"/>
      <c r="J41" s="34">
        <f t="shared" si="8"/>
        <v>0</v>
      </c>
      <c r="L41" s="102">
        <f t="shared" si="10"/>
        <v>0</v>
      </c>
      <c r="N41" s="102">
        <f t="shared" si="11"/>
        <v>0</v>
      </c>
    </row>
    <row r="42" spans="1:14" s="102" customFormat="1" ht="14.1" customHeight="1" thickTop="1" thickBot="1" x14ac:dyDescent="0.35">
      <c r="A42" s="118">
        <f>SUM(A36:A41)+N42</f>
        <v>0</v>
      </c>
      <c r="B42" s="119"/>
      <c r="C42" s="119"/>
      <c r="D42" s="119"/>
      <c r="E42" s="290"/>
      <c r="F42" s="310"/>
      <c r="G42" s="120"/>
      <c r="H42" s="320"/>
      <c r="I42" s="314"/>
      <c r="J42" s="117">
        <f>SUM(J36:J41)+J34</f>
        <v>0</v>
      </c>
      <c r="N42" s="102">
        <f>SUM(N36:N41)</f>
        <v>0</v>
      </c>
    </row>
    <row r="43" spans="1:14" s="102" customFormat="1" ht="9.9499999999999993" customHeight="1" thickTop="1" thickBot="1" x14ac:dyDescent="0.35"/>
    <row r="44" spans="1:14" s="102" customFormat="1" ht="14.1" customHeight="1" thickTop="1" x14ac:dyDescent="0.3">
      <c r="A44" s="111" t="s">
        <v>10</v>
      </c>
      <c r="B44" s="112"/>
      <c r="C44" s="112"/>
      <c r="D44" s="112"/>
      <c r="E44" s="281" t="s">
        <v>344</v>
      </c>
      <c r="F44" s="282"/>
      <c r="G44" s="113" t="s">
        <v>346</v>
      </c>
      <c r="H44" s="271" t="s">
        <v>0</v>
      </c>
      <c r="I44" s="283"/>
      <c r="J44" s="114" t="s">
        <v>1</v>
      </c>
    </row>
    <row r="45" spans="1:14" s="102" customFormat="1" ht="14.1" customHeight="1" thickBot="1" x14ac:dyDescent="0.35">
      <c r="A45" s="29" t="s">
        <v>345</v>
      </c>
      <c r="B45" s="284"/>
      <c r="C45" s="284"/>
      <c r="D45" s="285"/>
      <c r="E45" s="286"/>
      <c r="F45" s="287"/>
      <c r="G45" s="27" t="s">
        <v>5</v>
      </c>
      <c r="H45" s="288" t="s">
        <v>6</v>
      </c>
      <c r="I45" s="278"/>
      <c r="J45" s="30">
        <f>VLOOKUP(G45,K88:L94,2,FALSE)+VLOOKUP(H45,N88:O94,2,FALSE)</f>
        <v>0</v>
      </c>
    </row>
    <row r="46" spans="1:14" s="102" customFormat="1" ht="14.1" customHeight="1" thickTop="1" thickBot="1" x14ac:dyDescent="0.35">
      <c r="A46" s="115" t="s">
        <v>349</v>
      </c>
      <c r="B46" s="289" t="s">
        <v>341</v>
      </c>
      <c r="C46" s="290"/>
      <c r="D46" s="291"/>
      <c r="E46" s="292" t="s">
        <v>342</v>
      </c>
      <c r="F46" s="293"/>
      <c r="G46" s="116" t="s">
        <v>343</v>
      </c>
      <c r="H46" s="313" t="s">
        <v>1</v>
      </c>
      <c r="I46" s="314"/>
      <c r="J46" s="117" t="s">
        <v>2</v>
      </c>
    </row>
    <row r="47" spans="1:14" s="102" customFormat="1" ht="14.1" customHeight="1" thickTop="1" x14ac:dyDescent="0.3">
      <c r="A47" s="31"/>
      <c r="B47" s="301"/>
      <c r="C47" s="302"/>
      <c r="D47" s="303"/>
      <c r="E47" s="315" t="s">
        <v>11</v>
      </c>
      <c r="F47" s="316"/>
      <c r="G47" s="32" t="s">
        <v>7</v>
      </c>
      <c r="H47" s="300">
        <f>IF(G47="Elite",VLOOKUP(E47,$E$88:$H$232,4,FALSE),IF(G47="Mediocre",VLOOKUP(E47,$E$88:$H$232,2,FALSE),VLOOKUP(E47,$E$88:$H$232,3,FALSE)))</f>
        <v>0</v>
      </c>
      <c r="I47" s="300"/>
      <c r="J47" s="33">
        <f t="shared" ref="J47:J52" si="12">A47*H47</f>
        <v>0</v>
      </c>
      <c r="L47" s="102">
        <f>VLOOKUP(E47,$E$88:$I$232,5,FALSE)*A47</f>
        <v>0</v>
      </c>
      <c r="N47" s="102">
        <f>VLOOKUP(E47,$E$88:$J$232,6,FALSE)*A47</f>
        <v>0</v>
      </c>
    </row>
    <row r="48" spans="1:14" s="102" customFormat="1" ht="14.1" customHeight="1" x14ac:dyDescent="0.3">
      <c r="A48" s="39"/>
      <c r="B48" s="301"/>
      <c r="C48" s="302"/>
      <c r="D48" s="303"/>
      <c r="E48" s="301" t="s">
        <v>11</v>
      </c>
      <c r="F48" s="303"/>
      <c r="G48" s="40" t="s">
        <v>6</v>
      </c>
      <c r="H48" s="305">
        <f t="shared" ref="H48:H52" si="13">IF(G48="Elite",VLOOKUP(E48,$E$88:$H$232,4,FALSE),IF(G48="Mediocre",VLOOKUP(E48,$E$88:$H$232,2,FALSE),VLOOKUP(E48,$E$88:$H$232,3,FALSE)))</f>
        <v>0</v>
      </c>
      <c r="I48" s="305"/>
      <c r="J48" s="34">
        <f t="shared" si="12"/>
        <v>0</v>
      </c>
      <c r="L48" s="102">
        <f t="shared" ref="L48:L52" si="14">VLOOKUP(E48,$E$88:$I$232,5,FALSE)*A48</f>
        <v>0</v>
      </c>
      <c r="N48" s="102">
        <f t="shared" ref="N48:N52" si="15">VLOOKUP(E48,$E$88:$J$232,6,FALSE)*A48</f>
        <v>0</v>
      </c>
    </row>
    <row r="49" spans="1:14" s="102" customFormat="1" ht="14.1" customHeight="1" x14ac:dyDescent="0.3">
      <c r="A49" s="26"/>
      <c r="B49" s="301"/>
      <c r="C49" s="302"/>
      <c r="D49" s="303"/>
      <c r="E49" s="317" t="s">
        <v>11</v>
      </c>
      <c r="F49" s="318"/>
      <c r="G49" s="27" t="s">
        <v>7</v>
      </c>
      <c r="H49" s="305">
        <f t="shared" si="13"/>
        <v>0</v>
      </c>
      <c r="I49" s="305"/>
      <c r="J49" s="34">
        <f t="shared" si="12"/>
        <v>0</v>
      </c>
      <c r="L49" s="102">
        <f t="shared" si="14"/>
        <v>0</v>
      </c>
      <c r="N49" s="102">
        <f t="shared" si="15"/>
        <v>0</v>
      </c>
    </row>
    <row r="50" spans="1:14" s="102" customFormat="1" ht="14.1" customHeight="1" x14ac:dyDescent="0.3">
      <c r="A50" s="26"/>
      <c r="B50" s="301"/>
      <c r="C50" s="302"/>
      <c r="D50" s="303"/>
      <c r="E50" s="319" t="s">
        <v>11</v>
      </c>
      <c r="F50" s="318"/>
      <c r="G50" s="27" t="s">
        <v>7</v>
      </c>
      <c r="H50" s="305">
        <f t="shared" si="13"/>
        <v>0</v>
      </c>
      <c r="I50" s="305"/>
      <c r="J50" s="34">
        <f t="shared" si="12"/>
        <v>0</v>
      </c>
      <c r="L50" s="102">
        <f t="shared" si="14"/>
        <v>0</v>
      </c>
      <c r="N50" s="102">
        <f t="shared" si="15"/>
        <v>0</v>
      </c>
    </row>
    <row r="51" spans="1:14" s="102" customFormat="1" ht="14.1" customHeight="1" x14ac:dyDescent="0.3">
      <c r="A51" s="26"/>
      <c r="B51" s="301"/>
      <c r="C51" s="302"/>
      <c r="D51" s="303"/>
      <c r="E51" s="319" t="s">
        <v>11</v>
      </c>
      <c r="F51" s="318"/>
      <c r="G51" s="27" t="s">
        <v>7</v>
      </c>
      <c r="H51" s="305">
        <f t="shared" si="13"/>
        <v>0</v>
      </c>
      <c r="I51" s="305"/>
      <c r="J51" s="34">
        <f t="shared" si="12"/>
        <v>0</v>
      </c>
      <c r="L51" s="102">
        <f t="shared" si="14"/>
        <v>0</v>
      </c>
      <c r="N51" s="102">
        <f t="shared" si="15"/>
        <v>0</v>
      </c>
    </row>
    <row r="52" spans="1:14" s="102" customFormat="1" ht="14.1" customHeight="1" thickBot="1" x14ac:dyDescent="0.35">
      <c r="A52" s="26"/>
      <c r="B52" s="306"/>
      <c r="C52" s="307"/>
      <c r="D52" s="308"/>
      <c r="E52" s="319" t="s">
        <v>11</v>
      </c>
      <c r="F52" s="318"/>
      <c r="G52" s="35" t="s">
        <v>7</v>
      </c>
      <c r="H52" s="309">
        <f t="shared" si="13"/>
        <v>0</v>
      </c>
      <c r="I52" s="309"/>
      <c r="J52" s="34">
        <f t="shared" si="12"/>
        <v>0</v>
      </c>
      <c r="L52" s="102">
        <f t="shared" si="14"/>
        <v>0</v>
      </c>
      <c r="N52" s="102">
        <f t="shared" si="15"/>
        <v>0</v>
      </c>
    </row>
    <row r="53" spans="1:14" s="102" customFormat="1" ht="14.1" customHeight="1" thickTop="1" thickBot="1" x14ac:dyDescent="0.35">
      <c r="A53" s="118">
        <f>SUM(A47:A52)+N53</f>
        <v>0</v>
      </c>
      <c r="B53" s="119"/>
      <c r="C53" s="119"/>
      <c r="D53" s="119"/>
      <c r="E53" s="290"/>
      <c r="F53" s="310"/>
      <c r="G53" s="120"/>
      <c r="H53" s="320"/>
      <c r="I53" s="314"/>
      <c r="J53" s="117">
        <f>SUM(J47:J52)+J45</f>
        <v>0</v>
      </c>
      <c r="N53" s="102">
        <f>SUM(N47:N52)</f>
        <v>0</v>
      </c>
    </row>
    <row r="54" spans="1:14" s="102" customFormat="1" ht="9.9499999999999993" customHeight="1" thickTop="1" thickBot="1" x14ac:dyDescent="0.35"/>
    <row r="55" spans="1:14" s="102" customFormat="1" ht="15" customHeight="1" thickTop="1" thickBot="1" x14ac:dyDescent="0.35">
      <c r="A55" s="36">
        <f>SUM(A53+A42+A31+A19)+IF(F7&gt;0,1,0)</f>
        <v>0</v>
      </c>
      <c r="B55" s="37" t="s">
        <v>523</v>
      </c>
      <c r="C55" s="38" t="s">
        <v>524</v>
      </c>
      <c r="D55" s="260"/>
      <c r="E55" s="260"/>
      <c r="F55" s="260"/>
      <c r="G55" s="38"/>
      <c r="H55" s="38" t="s">
        <v>347</v>
      </c>
      <c r="I55" s="38"/>
      <c r="J55" s="121">
        <f>SUM(J53+J42+J31+J19+J6+J7+F7)</f>
        <v>0</v>
      </c>
      <c r="L55" s="102">
        <f>SUM(L12:L53)</f>
        <v>0</v>
      </c>
    </row>
    <row r="56" spans="1:14" ht="13.5" thickTop="1" x14ac:dyDescent="0.2"/>
    <row r="86" spans="1:16" hidden="1" x14ac:dyDescent="0.2">
      <c r="A86" t="s">
        <v>13</v>
      </c>
      <c r="E86" s="16" t="s">
        <v>0</v>
      </c>
      <c r="F86" s="57" t="s">
        <v>15</v>
      </c>
      <c r="G86" s="57" t="s">
        <v>351</v>
      </c>
      <c r="H86" s="57" t="s">
        <v>4</v>
      </c>
      <c r="I86" s="57" t="s">
        <v>26</v>
      </c>
      <c r="J86" s="57" t="s">
        <v>352</v>
      </c>
    </row>
    <row r="87" spans="1:16" hidden="1" x14ac:dyDescent="0.2">
      <c r="F87" s="2"/>
      <c r="G87" s="2"/>
      <c r="H87" s="2"/>
    </row>
    <row r="88" spans="1:16" hidden="1" x14ac:dyDescent="0.2">
      <c r="E88" s="58" t="s">
        <v>11</v>
      </c>
      <c r="F88" s="2"/>
      <c r="G88" s="2"/>
      <c r="H88" s="2"/>
      <c r="I88">
        <v>0</v>
      </c>
      <c r="K88" t="s">
        <v>351</v>
      </c>
      <c r="L88">
        <v>0</v>
      </c>
      <c r="M88" t="s">
        <v>356</v>
      </c>
      <c r="N88" s="127" t="s">
        <v>360</v>
      </c>
      <c r="O88">
        <v>-5</v>
      </c>
      <c r="P88" s="58" t="s">
        <v>6</v>
      </c>
    </row>
    <row r="89" spans="1:16" hidden="1" x14ac:dyDescent="0.2">
      <c r="E89" t="s">
        <v>367</v>
      </c>
      <c r="F89" s="60" t="s">
        <v>16</v>
      </c>
      <c r="G89" s="2">
        <v>4</v>
      </c>
      <c r="H89" s="2">
        <v>5</v>
      </c>
      <c r="I89">
        <v>0.34</v>
      </c>
      <c r="K89" t="s">
        <v>353</v>
      </c>
      <c r="L89" s="134">
        <v>5</v>
      </c>
      <c r="M89" t="s">
        <v>357</v>
      </c>
      <c r="N89" s="127" t="s">
        <v>361</v>
      </c>
      <c r="O89">
        <v>-5</v>
      </c>
      <c r="P89" t="s">
        <v>4</v>
      </c>
    </row>
    <row r="90" spans="1:16" hidden="1" x14ac:dyDescent="0.2">
      <c r="E90" t="s">
        <v>368</v>
      </c>
      <c r="F90" s="60" t="s">
        <v>16</v>
      </c>
      <c r="G90" s="2">
        <v>4</v>
      </c>
      <c r="H90" s="2">
        <v>5</v>
      </c>
      <c r="I90">
        <v>0.34</v>
      </c>
      <c r="K90" t="s">
        <v>354</v>
      </c>
      <c r="L90" s="134">
        <v>10</v>
      </c>
      <c r="M90" s="127" t="s">
        <v>508</v>
      </c>
      <c r="N90" s="127" t="s">
        <v>362</v>
      </c>
      <c r="O90">
        <v>-5</v>
      </c>
      <c r="P90" s="127" t="s">
        <v>15</v>
      </c>
    </row>
    <row r="91" spans="1:16" hidden="1" x14ac:dyDescent="0.2">
      <c r="E91" t="s">
        <v>369</v>
      </c>
      <c r="F91" s="60" t="s">
        <v>16</v>
      </c>
      <c r="G91" s="2">
        <v>4</v>
      </c>
      <c r="H91" s="2">
        <v>5</v>
      </c>
      <c r="I91">
        <v>0.34</v>
      </c>
      <c r="K91" t="s">
        <v>355</v>
      </c>
      <c r="L91" s="134">
        <v>16</v>
      </c>
      <c r="M91" t="s">
        <v>358</v>
      </c>
      <c r="N91" s="127" t="s">
        <v>363</v>
      </c>
      <c r="O91">
        <v>-10</v>
      </c>
    </row>
    <row r="92" spans="1:16" hidden="1" x14ac:dyDescent="0.2">
      <c r="E92" t="s">
        <v>370</v>
      </c>
      <c r="F92" s="60" t="s">
        <v>16</v>
      </c>
      <c r="G92" s="2">
        <v>4</v>
      </c>
      <c r="H92" s="2">
        <v>5</v>
      </c>
      <c r="I92">
        <v>0.34</v>
      </c>
      <c r="K92" s="58" t="s">
        <v>5</v>
      </c>
      <c r="L92">
        <v>0</v>
      </c>
      <c r="M92" t="s">
        <v>359</v>
      </c>
      <c r="N92" s="127" t="s">
        <v>364</v>
      </c>
      <c r="O92">
        <v>-10</v>
      </c>
    </row>
    <row r="93" spans="1:16" hidden="1" x14ac:dyDescent="0.2">
      <c r="E93" s="127" t="s">
        <v>504</v>
      </c>
      <c r="F93" s="60" t="s">
        <v>16</v>
      </c>
      <c r="G93" s="62">
        <v>5</v>
      </c>
      <c r="H93" s="59" t="s">
        <v>16</v>
      </c>
      <c r="I93">
        <v>0.34</v>
      </c>
      <c r="K93" s="58"/>
      <c r="M93" s="58" t="s">
        <v>6</v>
      </c>
      <c r="N93" s="58" t="s">
        <v>6</v>
      </c>
      <c r="O93">
        <v>0</v>
      </c>
    </row>
    <row r="94" spans="1:16" hidden="1" x14ac:dyDescent="0.2">
      <c r="E94" s="130" t="s">
        <v>371</v>
      </c>
      <c r="F94" s="60" t="s">
        <v>16</v>
      </c>
      <c r="G94" s="62">
        <v>4</v>
      </c>
      <c r="H94" s="62">
        <v>5</v>
      </c>
      <c r="I94" s="61">
        <v>0.34</v>
      </c>
    </row>
    <row r="95" spans="1:16" hidden="1" x14ac:dyDescent="0.2">
      <c r="E95" t="s">
        <v>372</v>
      </c>
      <c r="F95" s="2">
        <v>5</v>
      </c>
      <c r="G95" s="2">
        <v>7</v>
      </c>
      <c r="H95" s="2">
        <v>9</v>
      </c>
      <c r="I95">
        <v>0</v>
      </c>
      <c r="K95" s="56" t="s">
        <v>36</v>
      </c>
      <c r="L95" s="56">
        <v>0</v>
      </c>
      <c r="N95">
        <v>0</v>
      </c>
    </row>
    <row r="96" spans="1:16" hidden="1" x14ac:dyDescent="0.2">
      <c r="E96" t="s">
        <v>373</v>
      </c>
      <c r="F96" s="2">
        <v>6</v>
      </c>
      <c r="G96" s="2">
        <v>8</v>
      </c>
      <c r="H96" s="2">
        <v>10</v>
      </c>
      <c r="I96">
        <v>0</v>
      </c>
      <c r="K96" s="127" t="s">
        <v>365</v>
      </c>
      <c r="L96" s="56">
        <v>2</v>
      </c>
      <c r="N96">
        <v>1</v>
      </c>
    </row>
    <row r="97" spans="5:12" hidden="1" x14ac:dyDescent="0.2">
      <c r="E97" s="134" t="s">
        <v>520</v>
      </c>
      <c r="F97" s="135">
        <v>6</v>
      </c>
      <c r="G97" s="135">
        <v>8</v>
      </c>
      <c r="H97" s="135">
        <v>10</v>
      </c>
      <c r="I97">
        <v>0</v>
      </c>
      <c r="K97" s="127" t="s">
        <v>366</v>
      </c>
      <c r="L97" s="137">
        <v>9</v>
      </c>
    </row>
    <row r="98" spans="5:12" hidden="1" x14ac:dyDescent="0.2">
      <c r="E98" t="s">
        <v>374</v>
      </c>
      <c r="F98" s="2">
        <v>5</v>
      </c>
      <c r="G98" s="2">
        <v>7</v>
      </c>
      <c r="H98" s="2">
        <v>9</v>
      </c>
      <c r="I98">
        <v>0</v>
      </c>
    </row>
    <row r="99" spans="5:12" hidden="1" x14ac:dyDescent="0.2">
      <c r="E99" t="s">
        <v>375</v>
      </c>
      <c r="F99" s="2">
        <v>6</v>
      </c>
      <c r="G99" s="2">
        <v>8</v>
      </c>
      <c r="H99" s="2">
        <v>10</v>
      </c>
      <c r="I99">
        <v>0</v>
      </c>
    </row>
    <row r="100" spans="5:12" hidden="1" x14ac:dyDescent="0.2">
      <c r="E100" t="s">
        <v>376</v>
      </c>
      <c r="F100" s="62">
        <v>6</v>
      </c>
      <c r="G100" s="62">
        <v>8</v>
      </c>
      <c r="H100" s="62">
        <v>10</v>
      </c>
      <c r="I100">
        <v>0</v>
      </c>
    </row>
    <row r="101" spans="5:12" hidden="1" x14ac:dyDescent="0.2">
      <c r="E101" t="s">
        <v>377</v>
      </c>
      <c r="F101" s="62">
        <v>7</v>
      </c>
      <c r="G101" s="62">
        <v>9</v>
      </c>
      <c r="H101" s="62">
        <v>11</v>
      </c>
      <c r="I101">
        <v>0</v>
      </c>
    </row>
    <row r="102" spans="5:12" hidden="1" x14ac:dyDescent="0.2">
      <c r="E102" s="127" t="s">
        <v>515</v>
      </c>
      <c r="F102" s="62">
        <v>7</v>
      </c>
      <c r="G102" s="62">
        <v>9</v>
      </c>
      <c r="H102" s="62">
        <v>11</v>
      </c>
      <c r="I102">
        <v>0</v>
      </c>
    </row>
    <row r="103" spans="5:12" hidden="1" x14ac:dyDescent="0.2">
      <c r="E103" s="127" t="s">
        <v>505</v>
      </c>
      <c r="F103" s="62">
        <v>8</v>
      </c>
      <c r="G103" s="62">
        <v>10</v>
      </c>
      <c r="H103" s="62">
        <v>12</v>
      </c>
      <c r="I103" s="131">
        <v>0</v>
      </c>
    </row>
    <row r="104" spans="5:12" hidden="1" x14ac:dyDescent="0.2">
      <c r="E104" s="127" t="s">
        <v>507</v>
      </c>
      <c r="F104" s="62">
        <v>5</v>
      </c>
      <c r="G104" s="62">
        <v>7</v>
      </c>
      <c r="H104" s="62">
        <v>9</v>
      </c>
      <c r="I104" s="131">
        <v>0</v>
      </c>
    </row>
    <row r="105" spans="5:12" hidden="1" x14ac:dyDescent="0.2">
      <c r="E105" t="s">
        <v>378</v>
      </c>
      <c r="F105" s="2">
        <v>5</v>
      </c>
      <c r="G105" s="2">
        <v>7</v>
      </c>
      <c r="H105" s="2">
        <v>9</v>
      </c>
      <c r="I105">
        <v>0</v>
      </c>
    </row>
    <row r="106" spans="5:12" hidden="1" x14ac:dyDescent="0.2">
      <c r="E106" t="s">
        <v>379</v>
      </c>
      <c r="F106" s="2">
        <v>7</v>
      </c>
      <c r="G106" s="2">
        <v>9</v>
      </c>
      <c r="H106" s="2">
        <v>11</v>
      </c>
      <c r="I106">
        <v>0</v>
      </c>
    </row>
    <row r="107" spans="5:12" hidden="1" x14ac:dyDescent="0.2">
      <c r="E107" t="s">
        <v>380</v>
      </c>
      <c r="F107" s="2">
        <v>7</v>
      </c>
      <c r="G107" s="2">
        <v>9</v>
      </c>
      <c r="H107" s="2">
        <v>11</v>
      </c>
      <c r="I107">
        <v>0</v>
      </c>
    </row>
    <row r="108" spans="5:12" hidden="1" x14ac:dyDescent="0.2">
      <c r="E108" t="s">
        <v>381</v>
      </c>
      <c r="F108" s="62">
        <v>6</v>
      </c>
      <c r="G108" s="62">
        <v>8</v>
      </c>
      <c r="H108" s="62">
        <v>10</v>
      </c>
      <c r="I108">
        <v>0</v>
      </c>
    </row>
    <row r="109" spans="5:12" hidden="1" x14ac:dyDescent="0.2">
      <c r="E109" t="s">
        <v>382</v>
      </c>
      <c r="F109" s="62">
        <v>6</v>
      </c>
      <c r="G109" s="62">
        <v>8</v>
      </c>
      <c r="H109" s="62">
        <v>10</v>
      </c>
      <c r="I109">
        <v>0</v>
      </c>
    </row>
    <row r="110" spans="5:12" hidden="1" x14ac:dyDescent="0.2">
      <c r="E110" t="s">
        <v>383</v>
      </c>
      <c r="F110" s="2">
        <v>8</v>
      </c>
      <c r="G110" s="2">
        <v>10</v>
      </c>
      <c r="H110" s="2">
        <v>12</v>
      </c>
      <c r="I110">
        <v>0</v>
      </c>
    </row>
    <row r="111" spans="5:12" hidden="1" x14ac:dyDescent="0.2">
      <c r="E111" t="s">
        <v>384</v>
      </c>
      <c r="F111" s="2">
        <v>8</v>
      </c>
      <c r="G111" s="2">
        <v>10</v>
      </c>
      <c r="H111" s="2">
        <v>12</v>
      </c>
      <c r="I111">
        <v>0</v>
      </c>
    </row>
    <row r="112" spans="5:12" hidden="1" x14ac:dyDescent="0.2">
      <c r="E112" s="127" t="s">
        <v>493</v>
      </c>
      <c r="F112" s="2">
        <v>9</v>
      </c>
      <c r="G112" s="2">
        <v>11</v>
      </c>
      <c r="H112" s="2">
        <v>13</v>
      </c>
      <c r="I112">
        <v>0</v>
      </c>
    </row>
    <row r="113" spans="5:9" hidden="1" x14ac:dyDescent="0.2">
      <c r="E113" t="s">
        <v>385</v>
      </c>
      <c r="F113" s="62">
        <v>9</v>
      </c>
      <c r="G113" s="62">
        <v>11</v>
      </c>
      <c r="H113" s="62">
        <v>13</v>
      </c>
      <c r="I113">
        <v>0</v>
      </c>
    </row>
    <row r="114" spans="5:9" hidden="1" x14ac:dyDescent="0.2">
      <c r="E114" t="s">
        <v>386</v>
      </c>
      <c r="F114" s="2">
        <v>8</v>
      </c>
      <c r="G114" s="2">
        <v>10</v>
      </c>
      <c r="H114" s="2">
        <v>12</v>
      </c>
      <c r="I114">
        <v>0</v>
      </c>
    </row>
    <row r="115" spans="5:9" hidden="1" x14ac:dyDescent="0.2">
      <c r="E115" t="s">
        <v>387</v>
      </c>
      <c r="F115" s="2">
        <v>8</v>
      </c>
      <c r="G115" s="2">
        <v>10</v>
      </c>
      <c r="H115" s="2">
        <v>12</v>
      </c>
      <c r="I115">
        <v>0</v>
      </c>
    </row>
    <row r="116" spans="5:9" hidden="1" x14ac:dyDescent="0.2">
      <c r="E116" s="127" t="s">
        <v>494</v>
      </c>
      <c r="F116" s="2">
        <v>9</v>
      </c>
      <c r="G116" s="2">
        <v>11</v>
      </c>
      <c r="H116" s="2">
        <v>13</v>
      </c>
      <c r="I116">
        <v>0</v>
      </c>
    </row>
    <row r="117" spans="5:9" hidden="1" x14ac:dyDescent="0.2">
      <c r="E117" s="127" t="s">
        <v>388</v>
      </c>
      <c r="F117" s="62">
        <v>4</v>
      </c>
      <c r="G117" s="62">
        <v>6</v>
      </c>
      <c r="H117" s="62">
        <v>8</v>
      </c>
      <c r="I117">
        <v>0</v>
      </c>
    </row>
    <row r="118" spans="5:9" hidden="1" x14ac:dyDescent="0.2">
      <c r="E118" t="s">
        <v>389</v>
      </c>
      <c r="F118" s="62">
        <v>6</v>
      </c>
      <c r="G118" s="62">
        <v>8</v>
      </c>
      <c r="H118" s="62">
        <v>10</v>
      </c>
      <c r="I118">
        <v>0</v>
      </c>
    </row>
    <row r="119" spans="5:9" hidden="1" x14ac:dyDescent="0.2">
      <c r="E119" t="s">
        <v>390</v>
      </c>
      <c r="F119" s="62">
        <v>5</v>
      </c>
      <c r="G119" s="62">
        <v>7</v>
      </c>
      <c r="H119" s="62">
        <v>9</v>
      </c>
      <c r="I119">
        <v>0</v>
      </c>
    </row>
    <row r="120" spans="5:9" hidden="1" x14ac:dyDescent="0.2">
      <c r="E120" t="s">
        <v>392</v>
      </c>
      <c r="F120" s="62">
        <v>7</v>
      </c>
      <c r="G120" s="62">
        <v>9</v>
      </c>
      <c r="H120" s="62">
        <v>11</v>
      </c>
      <c r="I120">
        <v>0</v>
      </c>
    </row>
    <row r="121" spans="5:9" hidden="1" x14ac:dyDescent="0.2">
      <c r="E121" s="127" t="s">
        <v>517</v>
      </c>
      <c r="F121" s="62">
        <v>8</v>
      </c>
      <c r="G121" s="62">
        <v>10</v>
      </c>
      <c r="H121" s="135">
        <v>12</v>
      </c>
      <c r="I121">
        <v>0</v>
      </c>
    </row>
    <row r="122" spans="5:9" hidden="1" x14ac:dyDescent="0.2">
      <c r="E122" t="s">
        <v>393</v>
      </c>
      <c r="F122" s="62">
        <v>5</v>
      </c>
      <c r="G122" s="62">
        <v>7</v>
      </c>
      <c r="H122" s="62">
        <v>9</v>
      </c>
      <c r="I122">
        <v>0</v>
      </c>
    </row>
    <row r="123" spans="5:9" hidden="1" x14ac:dyDescent="0.2">
      <c r="E123" s="127" t="s">
        <v>417</v>
      </c>
      <c r="F123" s="62">
        <v>5</v>
      </c>
      <c r="G123" s="62">
        <v>7</v>
      </c>
      <c r="H123" s="62">
        <v>9</v>
      </c>
      <c r="I123">
        <v>0</v>
      </c>
    </row>
    <row r="124" spans="5:9" hidden="1" x14ac:dyDescent="0.2">
      <c r="E124" s="130" t="s">
        <v>396</v>
      </c>
      <c r="F124" s="62">
        <v>7</v>
      </c>
      <c r="G124" s="62">
        <v>9</v>
      </c>
      <c r="H124" s="62">
        <v>11</v>
      </c>
      <c r="I124">
        <v>0</v>
      </c>
    </row>
    <row r="125" spans="5:9" hidden="1" x14ac:dyDescent="0.2">
      <c r="E125" s="127" t="s">
        <v>418</v>
      </c>
      <c r="F125" s="62">
        <v>6</v>
      </c>
      <c r="G125" s="62">
        <v>8</v>
      </c>
      <c r="H125" s="62">
        <v>10</v>
      </c>
      <c r="I125">
        <v>0</v>
      </c>
    </row>
    <row r="126" spans="5:9" hidden="1" x14ac:dyDescent="0.2">
      <c r="E126" s="136" t="s">
        <v>527</v>
      </c>
      <c r="F126" s="135">
        <v>8</v>
      </c>
      <c r="G126" s="135">
        <v>10</v>
      </c>
      <c r="H126" s="135">
        <v>12</v>
      </c>
      <c r="I126">
        <v>0</v>
      </c>
    </row>
    <row r="127" spans="5:9" hidden="1" x14ac:dyDescent="0.2">
      <c r="E127" s="130" t="s">
        <v>397</v>
      </c>
      <c r="F127" s="62">
        <v>5</v>
      </c>
      <c r="G127" s="62">
        <v>7</v>
      </c>
      <c r="H127" s="62">
        <v>9</v>
      </c>
      <c r="I127">
        <v>0</v>
      </c>
    </row>
    <row r="128" spans="5:9" hidden="1" x14ac:dyDescent="0.2">
      <c r="E128" s="130" t="s">
        <v>419</v>
      </c>
      <c r="F128" s="62">
        <v>6</v>
      </c>
      <c r="G128" s="62">
        <v>8</v>
      </c>
      <c r="H128" s="62">
        <v>10</v>
      </c>
      <c r="I128">
        <v>0</v>
      </c>
    </row>
    <row r="129" spans="5:9" hidden="1" x14ac:dyDescent="0.2">
      <c r="E129" s="127" t="s">
        <v>420</v>
      </c>
      <c r="F129" s="62">
        <v>7</v>
      </c>
      <c r="G129" s="62">
        <v>9</v>
      </c>
      <c r="H129" s="62">
        <v>11</v>
      </c>
      <c r="I129">
        <v>0</v>
      </c>
    </row>
    <row r="130" spans="5:9" hidden="1" x14ac:dyDescent="0.2">
      <c r="E130" s="127" t="s">
        <v>391</v>
      </c>
      <c r="F130" s="62">
        <v>6</v>
      </c>
      <c r="G130" s="62">
        <v>8</v>
      </c>
      <c r="H130" s="62">
        <v>10</v>
      </c>
      <c r="I130">
        <v>0</v>
      </c>
    </row>
    <row r="131" spans="5:9" hidden="1" x14ac:dyDescent="0.2">
      <c r="E131" t="s">
        <v>394</v>
      </c>
      <c r="F131" s="62">
        <v>4</v>
      </c>
      <c r="G131" s="62">
        <v>6</v>
      </c>
      <c r="H131" s="62">
        <v>8</v>
      </c>
      <c r="I131">
        <v>0</v>
      </c>
    </row>
    <row r="132" spans="5:9" hidden="1" x14ac:dyDescent="0.2">
      <c r="E132" t="s">
        <v>395</v>
      </c>
      <c r="F132" s="62">
        <v>7</v>
      </c>
      <c r="G132" s="62">
        <v>9</v>
      </c>
      <c r="H132" s="62">
        <v>11</v>
      </c>
      <c r="I132">
        <v>0</v>
      </c>
    </row>
    <row r="133" spans="5:9" hidden="1" x14ac:dyDescent="0.2">
      <c r="E133" s="130" t="s">
        <v>398</v>
      </c>
      <c r="F133" s="62">
        <v>8</v>
      </c>
      <c r="G133" s="62">
        <v>10</v>
      </c>
      <c r="H133" s="62">
        <v>12</v>
      </c>
      <c r="I133">
        <v>0</v>
      </c>
    </row>
    <row r="134" spans="5:9" hidden="1" x14ac:dyDescent="0.2">
      <c r="E134" s="130" t="s">
        <v>506</v>
      </c>
      <c r="F134" s="62">
        <v>9</v>
      </c>
      <c r="G134" s="62">
        <v>11</v>
      </c>
      <c r="H134" s="62">
        <v>13</v>
      </c>
      <c r="I134" s="131">
        <v>0</v>
      </c>
    </row>
    <row r="135" spans="5:9" hidden="1" x14ac:dyDescent="0.2">
      <c r="E135" s="130" t="s">
        <v>399</v>
      </c>
      <c r="F135" s="62">
        <v>5</v>
      </c>
      <c r="G135" s="62">
        <v>7</v>
      </c>
      <c r="H135" s="62">
        <v>9</v>
      </c>
      <c r="I135">
        <v>0</v>
      </c>
    </row>
    <row r="136" spans="5:9" hidden="1" x14ac:dyDescent="0.2">
      <c r="E136" s="127" t="s">
        <v>400</v>
      </c>
      <c r="F136" s="62">
        <v>5</v>
      </c>
      <c r="G136" s="62">
        <v>7</v>
      </c>
      <c r="H136" s="62">
        <v>9</v>
      </c>
      <c r="I136">
        <v>0</v>
      </c>
    </row>
    <row r="137" spans="5:9" hidden="1" x14ac:dyDescent="0.2">
      <c r="E137" s="127" t="s">
        <v>401</v>
      </c>
      <c r="F137" s="2">
        <v>5</v>
      </c>
      <c r="G137" s="2">
        <v>7</v>
      </c>
      <c r="H137" s="2">
        <v>9</v>
      </c>
      <c r="I137">
        <v>0</v>
      </c>
    </row>
    <row r="138" spans="5:9" hidden="1" x14ac:dyDescent="0.2">
      <c r="E138" t="s">
        <v>402</v>
      </c>
      <c r="F138" s="2">
        <v>6</v>
      </c>
      <c r="G138" s="2">
        <v>8</v>
      </c>
      <c r="H138" s="2">
        <v>10</v>
      </c>
      <c r="I138">
        <v>0</v>
      </c>
    </row>
    <row r="139" spans="5:9" hidden="1" x14ac:dyDescent="0.2">
      <c r="E139" s="127" t="s">
        <v>421</v>
      </c>
      <c r="F139" s="2">
        <v>6</v>
      </c>
      <c r="G139" s="2">
        <v>8</v>
      </c>
      <c r="H139" s="2">
        <v>10</v>
      </c>
      <c r="I139">
        <v>0</v>
      </c>
    </row>
    <row r="140" spans="5:9" hidden="1" x14ac:dyDescent="0.2">
      <c r="E140" s="127" t="s">
        <v>422</v>
      </c>
      <c r="F140" s="2">
        <v>7</v>
      </c>
      <c r="G140" s="2">
        <v>9</v>
      </c>
      <c r="H140" s="2">
        <v>11</v>
      </c>
      <c r="I140">
        <v>0</v>
      </c>
    </row>
    <row r="141" spans="5:9" hidden="1" x14ac:dyDescent="0.2">
      <c r="E141" t="s">
        <v>403</v>
      </c>
      <c r="F141" s="2">
        <v>7</v>
      </c>
      <c r="G141" s="2">
        <v>9</v>
      </c>
      <c r="H141" s="2">
        <v>11</v>
      </c>
      <c r="I141">
        <v>0</v>
      </c>
    </row>
    <row r="142" spans="5:9" hidden="1" x14ac:dyDescent="0.2">
      <c r="E142" s="130" t="s">
        <v>404</v>
      </c>
      <c r="F142" s="62">
        <v>6</v>
      </c>
      <c r="G142" s="62">
        <v>8</v>
      </c>
      <c r="H142" s="62">
        <v>10</v>
      </c>
      <c r="I142">
        <v>0</v>
      </c>
    </row>
    <row r="143" spans="5:9" hidden="1" x14ac:dyDescent="0.2">
      <c r="E143" s="127" t="s">
        <v>405</v>
      </c>
      <c r="F143" s="2">
        <v>6</v>
      </c>
      <c r="G143" s="2">
        <v>8</v>
      </c>
      <c r="H143" s="2">
        <v>10</v>
      </c>
      <c r="I143">
        <v>0</v>
      </c>
    </row>
    <row r="144" spans="5:9" hidden="1" x14ac:dyDescent="0.2">
      <c r="E144" t="s">
        <v>406</v>
      </c>
      <c r="F144" s="2">
        <v>7</v>
      </c>
      <c r="G144" s="2">
        <v>9</v>
      </c>
      <c r="H144" s="2">
        <v>11</v>
      </c>
      <c r="I144">
        <v>0</v>
      </c>
    </row>
    <row r="145" spans="5:9" hidden="1" x14ac:dyDescent="0.2">
      <c r="E145" s="127" t="s">
        <v>423</v>
      </c>
      <c r="F145" s="2">
        <v>8</v>
      </c>
      <c r="G145" s="2">
        <v>10</v>
      </c>
      <c r="H145" s="2">
        <v>12</v>
      </c>
      <c r="I145">
        <v>0</v>
      </c>
    </row>
    <row r="146" spans="5:9" hidden="1" x14ac:dyDescent="0.2">
      <c r="E146" t="s">
        <v>407</v>
      </c>
      <c r="F146" s="2">
        <v>7</v>
      </c>
      <c r="G146" s="2">
        <v>9</v>
      </c>
      <c r="H146" s="2">
        <v>11</v>
      </c>
      <c r="I146">
        <v>0</v>
      </c>
    </row>
    <row r="147" spans="5:9" hidden="1" x14ac:dyDescent="0.2">
      <c r="E147" s="127" t="s">
        <v>424</v>
      </c>
      <c r="F147" s="2">
        <v>8</v>
      </c>
      <c r="G147" s="2">
        <v>10</v>
      </c>
      <c r="H147" s="2">
        <v>12</v>
      </c>
      <c r="I147">
        <v>0</v>
      </c>
    </row>
    <row r="148" spans="5:9" hidden="1" x14ac:dyDescent="0.2">
      <c r="E148" s="130" t="s">
        <v>425</v>
      </c>
      <c r="F148" s="62">
        <v>7</v>
      </c>
      <c r="G148" s="62">
        <v>9</v>
      </c>
      <c r="H148" s="62">
        <v>11</v>
      </c>
      <c r="I148">
        <v>0</v>
      </c>
    </row>
    <row r="149" spans="5:9" hidden="1" x14ac:dyDescent="0.2">
      <c r="E149" s="130" t="s">
        <v>426</v>
      </c>
      <c r="F149" s="62">
        <v>8</v>
      </c>
      <c r="G149" s="62">
        <v>10</v>
      </c>
      <c r="H149" s="62">
        <v>12</v>
      </c>
      <c r="I149">
        <v>0</v>
      </c>
    </row>
    <row r="150" spans="5:9" hidden="1" x14ac:dyDescent="0.2">
      <c r="E150" s="130" t="s">
        <v>427</v>
      </c>
      <c r="F150" s="62">
        <v>9</v>
      </c>
      <c r="G150" s="62">
        <v>11</v>
      </c>
      <c r="H150" s="62">
        <v>13</v>
      </c>
      <c r="I150">
        <v>0</v>
      </c>
    </row>
    <row r="151" spans="5:9" hidden="1" x14ac:dyDescent="0.2">
      <c r="E151" s="130" t="s">
        <v>495</v>
      </c>
      <c r="F151" s="62">
        <v>10</v>
      </c>
      <c r="G151" s="62">
        <v>12</v>
      </c>
      <c r="H151" s="62">
        <v>14</v>
      </c>
      <c r="I151">
        <v>0</v>
      </c>
    </row>
    <row r="152" spans="5:9" hidden="1" x14ac:dyDescent="0.2">
      <c r="E152" t="s">
        <v>408</v>
      </c>
      <c r="F152" s="2">
        <v>7</v>
      </c>
      <c r="G152" s="2">
        <v>9</v>
      </c>
      <c r="H152" s="2">
        <v>11</v>
      </c>
      <c r="I152">
        <v>0</v>
      </c>
    </row>
    <row r="153" spans="5:9" hidden="1" x14ac:dyDescent="0.2">
      <c r="E153" t="s">
        <v>409</v>
      </c>
      <c r="F153" s="2">
        <v>8</v>
      </c>
      <c r="G153" s="2">
        <v>10</v>
      </c>
      <c r="H153" s="2">
        <v>12</v>
      </c>
      <c r="I153">
        <v>0</v>
      </c>
    </row>
    <row r="154" spans="5:9" hidden="1" x14ac:dyDescent="0.2">
      <c r="E154" t="s">
        <v>410</v>
      </c>
      <c r="F154" s="2">
        <v>9</v>
      </c>
      <c r="G154" s="2">
        <v>11</v>
      </c>
      <c r="H154" s="2">
        <v>13</v>
      </c>
      <c r="I154">
        <v>0</v>
      </c>
    </row>
    <row r="155" spans="5:9" hidden="1" x14ac:dyDescent="0.2">
      <c r="E155" t="s">
        <v>411</v>
      </c>
      <c r="F155" s="2">
        <v>9</v>
      </c>
      <c r="G155" s="2">
        <v>11</v>
      </c>
      <c r="H155" s="2">
        <v>13</v>
      </c>
      <c r="I155">
        <v>0</v>
      </c>
    </row>
    <row r="156" spans="5:9" hidden="1" x14ac:dyDescent="0.2">
      <c r="E156" s="127" t="s">
        <v>428</v>
      </c>
      <c r="F156" s="2">
        <v>9</v>
      </c>
      <c r="G156" s="2">
        <v>11</v>
      </c>
      <c r="H156" s="2">
        <v>13</v>
      </c>
      <c r="I156">
        <v>0</v>
      </c>
    </row>
    <row r="157" spans="5:9" hidden="1" x14ac:dyDescent="0.2">
      <c r="E157" s="127" t="s">
        <v>496</v>
      </c>
      <c r="F157" s="2">
        <v>10</v>
      </c>
      <c r="G157" s="2">
        <v>12</v>
      </c>
      <c r="H157" s="2">
        <v>14</v>
      </c>
      <c r="I157">
        <v>0</v>
      </c>
    </row>
    <row r="158" spans="5:9" hidden="1" x14ac:dyDescent="0.2">
      <c r="E158" s="127" t="s">
        <v>497</v>
      </c>
      <c r="F158" s="2">
        <v>10</v>
      </c>
      <c r="G158" s="2">
        <v>12</v>
      </c>
      <c r="H158" s="2">
        <v>14</v>
      </c>
      <c r="I158">
        <v>0</v>
      </c>
    </row>
    <row r="159" spans="5:9" hidden="1" x14ac:dyDescent="0.2">
      <c r="E159" t="s">
        <v>412</v>
      </c>
      <c r="F159" s="2">
        <v>6</v>
      </c>
      <c r="G159" s="2">
        <v>8</v>
      </c>
      <c r="H159" s="2">
        <v>10</v>
      </c>
      <c r="I159">
        <v>0</v>
      </c>
    </row>
    <row r="160" spans="5:9" hidden="1" x14ac:dyDescent="0.2">
      <c r="E160" t="s">
        <v>413</v>
      </c>
      <c r="F160" s="2">
        <v>8</v>
      </c>
      <c r="G160" s="2">
        <v>10</v>
      </c>
      <c r="H160" s="2">
        <v>12</v>
      </c>
      <c r="I160">
        <v>0</v>
      </c>
    </row>
    <row r="161" spans="5:10" hidden="1" x14ac:dyDescent="0.2">
      <c r="E161" t="s">
        <v>414</v>
      </c>
      <c r="F161" s="2">
        <v>6</v>
      </c>
      <c r="G161" s="2">
        <v>8</v>
      </c>
      <c r="H161" s="2">
        <v>10</v>
      </c>
      <c r="I161">
        <v>0</v>
      </c>
    </row>
    <row r="162" spans="5:10" hidden="1" x14ac:dyDescent="0.2">
      <c r="E162" t="s">
        <v>415</v>
      </c>
      <c r="F162" s="2">
        <v>7</v>
      </c>
      <c r="G162" s="2">
        <v>9</v>
      </c>
      <c r="H162" s="2">
        <v>11</v>
      </c>
      <c r="I162">
        <v>0</v>
      </c>
    </row>
    <row r="163" spans="5:10" hidden="1" x14ac:dyDescent="0.2">
      <c r="E163" s="127" t="s">
        <v>429</v>
      </c>
      <c r="F163" s="2">
        <v>8</v>
      </c>
      <c r="G163" s="2">
        <v>10</v>
      </c>
      <c r="H163" s="2">
        <v>12</v>
      </c>
      <c r="I163">
        <v>0</v>
      </c>
    </row>
    <row r="164" spans="5:10" hidden="1" x14ac:dyDescent="0.2">
      <c r="E164" t="s">
        <v>416</v>
      </c>
      <c r="F164" s="2">
        <v>8</v>
      </c>
      <c r="G164" s="2">
        <v>10</v>
      </c>
      <c r="H164" s="2">
        <v>12</v>
      </c>
      <c r="I164">
        <v>0</v>
      </c>
    </row>
    <row r="165" spans="5:10" hidden="1" x14ac:dyDescent="0.2">
      <c r="E165" s="127" t="s">
        <v>430</v>
      </c>
      <c r="F165" s="2">
        <v>7</v>
      </c>
      <c r="G165" s="2">
        <v>9</v>
      </c>
      <c r="H165" s="2">
        <v>11</v>
      </c>
      <c r="I165">
        <v>0</v>
      </c>
    </row>
    <row r="166" spans="5:10" hidden="1" x14ac:dyDescent="0.2">
      <c r="E166" s="127" t="s">
        <v>431</v>
      </c>
      <c r="F166" s="2">
        <v>9</v>
      </c>
      <c r="G166" s="2">
        <v>11</v>
      </c>
      <c r="H166" s="2">
        <v>13</v>
      </c>
      <c r="I166">
        <v>0</v>
      </c>
    </row>
    <row r="167" spans="5:10" hidden="1" x14ac:dyDescent="0.2">
      <c r="E167" s="136" t="s">
        <v>521</v>
      </c>
      <c r="F167" s="135">
        <v>9</v>
      </c>
      <c r="G167" s="135">
        <v>11</v>
      </c>
      <c r="H167" s="135">
        <v>13</v>
      </c>
      <c r="I167">
        <v>0</v>
      </c>
    </row>
    <row r="168" spans="5:10" hidden="1" x14ac:dyDescent="0.2">
      <c r="E168" s="130" t="s">
        <v>432</v>
      </c>
      <c r="F168" s="62">
        <v>10</v>
      </c>
      <c r="G168" s="62">
        <v>12</v>
      </c>
      <c r="H168" s="62">
        <v>14</v>
      </c>
      <c r="I168">
        <v>0</v>
      </c>
    </row>
    <row r="169" spans="5:10" hidden="1" x14ac:dyDescent="0.2">
      <c r="E169" t="s">
        <v>433</v>
      </c>
      <c r="F169" s="59" t="s">
        <v>16</v>
      </c>
      <c r="G169" s="2">
        <v>12</v>
      </c>
      <c r="H169" s="2">
        <v>14</v>
      </c>
      <c r="I169">
        <v>0</v>
      </c>
    </row>
    <row r="170" spans="5:10" hidden="1" x14ac:dyDescent="0.2">
      <c r="E170" t="s">
        <v>434</v>
      </c>
      <c r="F170" s="2">
        <v>8</v>
      </c>
      <c r="G170" s="2">
        <v>11</v>
      </c>
      <c r="H170" s="2">
        <v>13</v>
      </c>
      <c r="I170">
        <v>0</v>
      </c>
    </row>
    <row r="171" spans="5:10" hidden="1" x14ac:dyDescent="0.2">
      <c r="E171" t="s">
        <v>435</v>
      </c>
      <c r="F171" s="2">
        <v>9</v>
      </c>
      <c r="G171" s="2">
        <v>12</v>
      </c>
      <c r="H171" s="2">
        <v>14</v>
      </c>
      <c r="I171">
        <v>0</v>
      </c>
    </row>
    <row r="172" spans="5:10" hidden="1" x14ac:dyDescent="0.2">
      <c r="E172" t="s">
        <v>436</v>
      </c>
      <c r="F172" s="2">
        <v>2</v>
      </c>
      <c r="G172" s="59">
        <v>3</v>
      </c>
      <c r="H172" s="59" t="s">
        <v>16</v>
      </c>
      <c r="I172">
        <v>0</v>
      </c>
    </row>
    <row r="173" spans="5:10" hidden="1" x14ac:dyDescent="0.2">
      <c r="E173" t="s">
        <v>437</v>
      </c>
      <c r="F173" s="2">
        <v>1</v>
      </c>
      <c r="G173" s="59">
        <v>2</v>
      </c>
      <c r="H173" s="59" t="s">
        <v>16</v>
      </c>
      <c r="I173">
        <v>0</v>
      </c>
      <c r="J173">
        <v>-1</v>
      </c>
    </row>
    <row r="174" spans="5:10" hidden="1" x14ac:dyDescent="0.2">
      <c r="E174" t="s">
        <v>438</v>
      </c>
      <c r="F174" s="59">
        <v>3</v>
      </c>
      <c r="G174" s="59">
        <v>4</v>
      </c>
      <c r="H174" s="59" t="s">
        <v>16</v>
      </c>
      <c r="I174">
        <v>0</v>
      </c>
    </row>
    <row r="175" spans="5:10" hidden="1" x14ac:dyDescent="0.2">
      <c r="E175" t="s">
        <v>439</v>
      </c>
      <c r="F175" s="62">
        <v>8</v>
      </c>
      <c r="G175" s="62">
        <v>12</v>
      </c>
      <c r="H175" s="59" t="s">
        <v>16</v>
      </c>
      <c r="I175">
        <v>0</v>
      </c>
    </row>
    <row r="176" spans="5:10" hidden="1" x14ac:dyDescent="0.2">
      <c r="E176" t="s">
        <v>440</v>
      </c>
      <c r="F176" s="62">
        <v>8</v>
      </c>
      <c r="G176" s="62">
        <v>12</v>
      </c>
      <c r="H176" s="59" t="s">
        <v>16</v>
      </c>
      <c r="I176">
        <v>0</v>
      </c>
    </row>
    <row r="177" spans="5:9" hidden="1" x14ac:dyDescent="0.2">
      <c r="E177" t="s">
        <v>441</v>
      </c>
      <c r="F177" s="60" t="s">
        <v>16</v>
      </c>
      <c r="G177" s="62">
        <v>12</v>
      </c>
      <c r="H177" s="59" t="s">
        <v>16</v>
      </c>
      <c r="I177">
        <v>0</v>
      </c>
    </row>
    <row r="178" spans="5:9" hidden="1" x14ac:dyDescent="0.2">
      <c r="E178" s="130" t="s">
        <v>442</v>
      </c>
      <c r="F178" s="60" t="s">
        <v>16</v>
      </c>
      <c r="G178" s="62">
        <v>8</v>
      </c>
      <c r="H178" s="59" t="s">
        <v>16</v>
      </c>
      <c r="I178">
        <v>0</v>
      </c>
    </row>
    <row r="179" spans="5:9" hidden="1" x14ac:dyDescent="0.2">
      <c r="E179" t="s">
        <v>443</v>
      </c>
      <c r="F179" s="60" t="s">
        <v>16</v>
      </c>
      <c r="G179" s="62">
        <v>14</v>
      </c>
      <c r="H179" s="59" t="s">
        <v>16</v>
      </c>
      <c r="I179">
        <v>0</v>
      </c>
    </row>
    <row r="180" spans="5:9" hidden="1" x14ac:dyDescent="0.2">
      <c r="E180" s="127" t="s">
        <v>444</v>
      </c>
      <c r="F180" s="59" t="s">
        <v>16</v>
      </c>
      <c r="G180" s="2">
        <v>6</v>
      </c>
      <c r="H180" s="59" t="s">
        <v>16</v>
      </c>
      <c r="I180">
        <v>0</v>
      </c>
    </row>
    <row r="181" spans="5:9" hidden="1" x14ac:dyDescent="0.2">
      <c r="E181" s="130" t="s">
        <v>445</v>
      </c>
      <c r="F181" s="60" t="s">
        <v>16</v>
      </c>
      <c r="G181" s="62">
        <v>7</v>
      </c>
      <c r="H181" s="60" t="s">
        <v>16</v>
      </c>
      <c r="I181">
        <v>0</v>
      </c>
    </row>
    <row r="182" spans="5:9" hidden="1" x14ac:dyDescent="0.2">
      <c r="E182" t="s">
        <v>446</v>
      </c>
      <c r="F182" s="59" t="s">
        <v>16</v>
      </c>
      <c r="G182" s="2">
        <v>10</v>
      </c>
      <c r="H182" s="59" t="s">
        <v>16</v>
      </c>
      <c r="I182">
        <v>0</v>
      </c>
    </row>
    <row r="183" spans="5:9" hidden="1" x14ac:dyDescent="0.2">
      <c r="E183" t="s">
        <v>447</v>
      </c>
      <c r="F183" s="59" t="s">
        <v>16</v>
      </c>
      <c r="G183" s="2">
        <v>10</v>
      </c>
      <c r="H183" s="59" t="s">
        <v>16</v>
      </c>
      <c r="I183">
        <v>0</v>
      </c>
    </row>
    <row r="184" spans="5:9" hidden="1" x14ac:dyDescent="0.2">
      <c r="E184" t="s">
        <v>448</v>
      </c>
      <c r="F184" s="2">
        <v>4</v>
      </c>
      <c r="G184" s="2">
        <v>6</v>
      </c>
      <c r="H184" s="2">
        <v>7</v>
      </c>
      <c r="I184">
        <v>1</v>
      </c>
    </row>
    <row r="185" spans="5:9" hidden="1" x14ac:dyDescent="0.2">
      <c r="E185" t="s">
        <v>449</v>
      </c>
      <c r="F185" s="2">
        <v>4</v>
      </c>
      <c r="G185" s="2">
        <v>6</v>
      </c>
      <c r="H185" s="2">
        <v>7</v>
      </c>
      <c r="I185">
        <v>1</v>
      </c>
    </row>
    <row r="186" spans="5:9" hidden="1" x14ac:dyDescent="0.2">
      <c r="E186" t="s">
        <v>450</v>
      </c>
      <c r="F186" s="2">
        <v>4</v>
      </c>
      <c r="G186" s="2">
        <v>6</v>
      </c>
      <c r="H186" s="2">
        <v>7</v>
      </c>
      <c r="I186">
        <v>1</v>
      </c>
    </row>
    <row r="187" spans="5:9" hidden="1" x14ac:dyDescent="0.2">
      <c r="E187" t="s">
        <v>451</v>
      </c>
      <c r="F187" s="2">
        <v>4</v>
      </c>
      <c r="G187" s="2">
        <v>6</v>
      </c>
      <c r="H187" s="2">
        <v>7</v>
      </c>
      <c r="I187">
        <v>1</v>
      </c>
    </row>
    <row r="188" spans="5:9" hidden="1" x14ac:dyDescent="0.2">
      <c r="E188" t="s">
        <v>452</v>
      </c>
      <c r="F188" s="2">
        <v>4</v>
      </c>
      <c r="G188" s="2">
        <v>6</v>
      </c>
      <c r="H188" s="2">
        <v>7</v>
      </c>
      <c r="I188">
        <v>1</v>
      </c>
    </row>
    <row r="189" spans="5:9" hidden="1" x14ac:dyDescent="0.2">
      <c r="E189" s="127" t="s">
        <v>453</v>
      </c>
      <c r="F189" s="2">
        <v>5</v>
      </c>
      <c r="G189" s="2">
        <v>7</v>
      </c>
      <c r="H189" s="2">
        <v>9</v>
      </c>
      <c r="I189">
        <v>0</v>
      </c>
    </row>
    <row r="190" spans="5:9" hidden="1" x14ac:dyDescent="0.2">
      <c r="E190" t="s">
        <v>454</v>
      </c>
      <c r="F190" s="2">
        <v>7</v>
      </c>
      <c r="G190" s="2">
        <v>9</v>
      </c>
      <c r="H190" s="2">
        <v>11</v>
      </c>
      <c r="I190">
        <v>0</v>
      </c>
    </row>
    <row r="191" spans="5:9" hidden="1" x14ac:dyDescent="0.2">
      <c r="E191" t="s">
        <v>455</v>
      </c>
      <c r="F191" s="2">
        <v>7</v>
      </c>
      <c r="G191" s="2">
        <v>9</v>
      </c>
      <c r="H191" s="2">
        <v>11</v>
      </c>
      <c r="I191">
        <v>0</v>
      </c>
    </row>
    <row r="192" spans="5:9" hidden="1" x14ac:dyDescent="0.2">
      <c r="E192" t="s">
        <v>456</v>
      </c>
      <c r="F192" s="2">
        <v>7</v>
      </c>
      <c r="G192" s="2">
        <v>9</v>
      </c>
      <c r="H192" s="2">
        <v>11</v>
      </c>
      <c r="I192">
        <v>0</v>
      </c>
    </row>
    <row r="193" spans="5:9" hidden="1" x14ac:dyDescent="0.2">
      <c r="E193" s="130" t="s">
        <v>457</v>
      </c>
      <c r="F193" s="62">
        <v>6</v>
      </c>
      <c r="G193" s="62">
        <v>8</v>
      </c>
      <c r="H193" s="62">
        <v>10</v>
      </c>
      <c r="I193">
        <v>0</v>
      </c>
    </row>
    <row r="194" spans="5:9" hidden="1" x14ac:dyDescent="0.2">
      <c r="E194" t="s">
        <v>459</v>
      </c>
      <c r="F194" s="2">
        <v>6</v>
      </c>
      <c r="G194" s="2">
        <v>8</v>
      </c>
      <c r="H194" s="2">
        <v>10</v>
      </c>
      <c r="I194">
        <v>0</v>
      </c>
    </row>
    <row r="195" spans="5:9" hidden="1" x14ac:dyDescent="0.2">
      <c r="E195" t="s">
        <v>460</v>
      </c>
      <c r="F195" s="2">
        <v>5</v>
      </c>
      <c r="G195" s="2">
        <v>7</v>
      </c>
      <c r="H195" s="2">
        <v>9</v>
      </c>
      <c r="I195">
        <v>0</v>
      </c>
    </row>
    <row r="196" spans="5:9" hidden="1" x14ac:dyDescent="0.2">
      <c r="E196" s="130" t="s">
        <v>458</v>
      </c>
      <c r="F196" s="62">
        <v>7</v>
      </c>
      <c r="G196" s="62">
        <v>9</v>
      </c>
      <c r="H196" s="62">
        <v>11</v>
      </c>
      <c r="I196">
        <v>0</v>
      </c>
    </row>
    <row r="197" spans="5:9" hidden="1" x14ac:dyDescent="0.2">
      <c r="E197" t="s">
        <v>461</v>
      </c>
      <c r="F197" s="2">
        <v>7</v>
      </c>
      <c r="G197" s="2">
        <v>9</v>
      </c>
      <c r="H197" s="2">
        <v>11</v>
      </c>
      <c r="I197">
        <v>0</v>
      </c>
    </row>
    <row r="198" spans="5:9" hidden="1" x14ac:dyDescent="0.2">
      <c r="E198" t="s">
        <v>462</v>
      </c>
      <c r="F198" s="2">
        <v>9</v>
      </c>
      <c r="G198" s="2">
        <v>11</v>
      </c>
      <c r="H198" s="2">
        <v>13</v>
      </c>
      <c r="I198">
        <v>0</v>
      </c>
    </row>
    <row r="199" spans="5:9" hidden="1" x14ac:dyDescent="0.2">
      <c r="E199" t="s">
        <v>463</v>
      </c>
      <c r="F199" s="2">
        <v>9</v>
      </c>
      <c r="G199" s="2">
        <v>11</v>
      </c>
      <c r="H199" s="2">
        <v>13</v>
      </c>
      <c r="I199">
        <v>0</v>
      </c>
    </row>
    <row r="200" spans="5:9" hidden="1" x14ac:dyDescent="0.2">
      <c r="E200" t="s">
        <v>464</v>
      </c>
      <c r="F200" s="2">
        <v>9</v>
      </c>
      <c r="G200" s="2">
        <v>11</v>
      </c>
      <c r="H200" s="2">
        <v>13</v>
      </c>
      <c r="I200">
        <v>0</v>
      </c>
    </row>
    <row r="201" spans="5:9" hidden="1" x14ac:dyDescent="0.2">
      <c r="E201" t="s">
        <v>465</v>
      </c>
      <c r="F201" s="2">
        <v>8</v>
      </c>
      <c r="G201" s="2">
        <v>10</v>
      </c>
      <c r="H201" s="2">
        <v>12</v>
      </c>
      <c r="I201">
        <v>0</v>
      </c>
    </row>
    <row r="202" spans="5:9" hidden="1" x14ac:dyDescent="0.2">
      <c r="E202" t="s">
        <v>466</v>
      </c>
      <c r="F202" s="2">
        <v>7</v>
      </c>
      <c r="G202" s="2">
        <v>9</v>
      </c>
      <c r="H202" s="2">
        <v>11</v>
      </c>
      <c r="I202">
        <v>0</v>
      </c>
    </row>
    <row r="203" spans="5:9" hidden="1" x14ac:dyDescent="0.2">
      <c r="E203" s="130" t="s">
        <v>469</v>
      </c>
      <c r="F203" s="62">
        <v>9</v>
      </c>
      <c r="G203" s="62">
        <v>11</v>
      </c>
      <c r="H203" s="62">
        <v>13</v>
      </c>
      <c r="I203">
        <v>0</v>
      </c>
    </row>
    <row r="204" spans="5:9" hidden="1" x14ac:dyDescent="0.2">
      <c r="E204" s="130" t="s">
        <v>514</v>
      </c>
      <c r="F204" s="62">
        <v>10</v>
      </c>
      <c r="G204" s="62">
        <v>12</v>
      </c>
      <c r="H204" s="62">
        <v>14</v>
      </c>
      <c r="I204" s="131">
        <v>0</v>
      </c>
    </row>
    <row r="205" spans="5:9" hidden="1" x14ac:dyDescent="0.2">
      <c r="E205" t="s">
        <v>467</v>
      </c>
      <c r="F205" s="2">
        <v>5</v>
      </c>
      <c r="G205" s="2">
        <v>7</v>
      </c>
      <c r="H205" s="59">
        <v>8</v>
      </c>
      <c r="I205">
        <v>1</v>
      </c>
    </row>
    <row r="206" spans="5:9" hidden="1" x14ac:dyDescent="0.2">
      <c r="E206" t="s">
        <v>468</v>
      </c>
      <c r="F206" s="2">
        <v>5</v>
      </c>
      <c r="G206" s="2">
        <v>7</v>
      </c>
      <c r="H206" s="59">
        <v>8</v>
      </c>
      <c r="I206">
        <v>1</v>
      </c>
    </row>
    <row r="207" spans="5:9" hidden="1" x14ac:dyDescent="0.2">
      <c r="E207" t="s">
        <v>470</v>
      </c>
      <c r="F207" s="2">
        <v>6</v>
      </c>
      <c r="G207" s="2">
        <v>8</v>
      </c>
      <c r="H207" s="59">
        <v>10</v>
      </c>
      <c r="I207">
        <v>0</v>
      </c>
    </row>
    <row r="208" spans="5:9" hidden="1" x14ac:dyDescent="0.2">
      <c r="E208" t="s">
        <v>471</v>
      </c>
      <c r="F208" s="2">
        <v>8</v>
      </c>
      <c r="G208" s="2">
        <v>10</v>
      </c>
      <c r="H208" s="59">
        <v>12</v>
      </c>
      <c r="I208">
        <v>0</v>
      </c>
    </row>
    <row r="209" spans="5:9" hidden="1" x14ac:dyDescent="0.2">
      <c r="E209" t="s">
        <v>472</v>
      </c>
      <c r="F209" s="2">
        <v>6</v>
      </c>
      <c r="G209" s="2">
        <v>8</v>
      </c>
      <c r="H209" s="2">
        <v>10</v>
      </c>
      <c r="I209">
        <v>0</v>
      </c>
    </row>
    <row r="210" spans="5:9" hidden="1" x14ac:dyDescent="0.2">
      <c r="E210" s="127" t="s">
        <v>473</v>
      </c>
      <c r="F210" s="2">
        <v>5</v>
      </c>
      <c r="G210" s="2">
        <v>7</v>
      </c>
      <c r="H210" s="2">
        <v>9</v>
      </c>
      <c r="I210">
        <v>0</v>
      </c>
    </row>
    <row r="211" spans="5:9" hidden="1" x14ac:dyDescent="0.2">
      <c r="E211" t="s">
        <v>474</v>
      </c>
      <c r="F211" s="2">
        <v>7</v>
      </c>
      <c r="G211" s="2">
        <v>9</v>
      </c>
      <c r="H211" s="2">
        <v>11</v>
      </c>
      <c r="I211">
        <v>0</v>
      </c>
    </row>
    <row r="212" spans="5:9" hidden="1" x14ac:dyDescent="0.2">
      <c r="E212" s="130" t="s">
        <v>476</v>
      </c>
      <c r="F212" s="62">
        <v>6</v>
      </c>
      <c r="G212" s="62">
        <v>8</v>
      </c>
      <c r="H212" s="62">
        <v>10</v>
      </c>
      <c r="I212">
        <v>0</v>
      </c>
    </row>
    <row r="213" spans="5:9" hidden="1" x14ac:dyDescent="0.2">
      <c r="E213" s="127" t="s">
        <v>509</v>
      </c>
      <c r="F213" s="2">
        <v>6</v>
      </c>
      <c r="G213" s="2">
        <v>8</v>
      </c>
      <c r="H213" s="2">
        <v>10</v>
      </c>
      <c r="I213">
        <v>0</v>
      </c>
    </row>
    <row r="214" spans="5:9" hidden="1" x14ac:dyDescent="0.2">
      <c r="E214" s="127" t="s">
        <v>511</v>
      </c>
      <c r="F214" s="2">
        <v>7</v>
      </c>
      <c r="G214" s="2">
        <v>9</v>
      </c>
      <c r="H214" s="2">
        <v>11</v>
      </c>
      <c r="I214">
        <v>0</v>
      </c>
    </row>
    <row r="215" spans="5:9" hidden="1" x14ac:dyDescent="0.2">
      <c r="E215" s="130" t="s">
        <v>475</v>
      </c>
      <c r="F215" s="62">
        <v>9</v>
      </c>
      <c r="G215" s="62">
        <v>11</v>
      </c>
      <c r="H215" s="62">
        <v>13</v>
      </c>
      <c r="I215">
        <v>0</v>
      </c>
    </row>
    <row r="216" spans="5:9" hidden="1" x14ac:dyDescent="0.2">
      <c r="E216" s="130" t="s">
        <v>510</v>
      </c>
      <c r="F216" s="60" t="s">
        <v>16</v>
      </c>
      <c r="G216" s="62">
        <v>10</v>
      </c>
      <c r="H216" s="62">
        <v>12</v>
      </c>
      <c r="I216">
        <v>0</v>
      </c>
    </row>
    <row r="217" spans="5:9" hidden="1" x14ac:dyDescent="0.2">
      <c r="E217" s="130" t="s">
        <v>477</v>
      </c>
      <c r="F217" s="60" t="s">
        <v>16</v>
      </c>
      <c r="G217" s="62">
        <v>10</v>
      </c>
      <c r="H217" s="62">
        <v>12</v>
      </c>
      <c r="I217">
        <v>0</v>
      </c>
    </row>
    <row r="218" spans="5:9" hidden="1" x14ac:dyDescent="0.2">
      <c r="E218" t="s">
        <v>478</v>
      </c>
      <c r="F218" s="60" t="s">
        <v>16</v>
      </c>
      <c r="G218" s="62">
        <v>9</v>
      </c>
      <c r="H218" s="62">
        <v>11</v>
      </c>
      <c r="I218">
        <v>0</v>
      </c>
    </row>
    <row r="219" spans="5:9" hidden="1" x14ac:dyDescent="0.2">
      <c r="E219" t="s">
        <v>479</v>
      </c>
      <c r="F219" s="60" t="s">
        <v>16</v>
      </c>
      <c r="G219" s="2">
        <v>11</v>
      </c>
      <c r="H219" s="2">
        <v>13</v>
      </c>
      <c r="I219">
        <v>0</v>
      </c>
    </row>
    <row r="220" spans="5:9" hidden="1" x14ac:dyDescent="0.2">
      <c r="E220" t="s">
        <v>480</v>
      </c>
      <c r="F220" s="60" t="s">
        <v>16</v>
      </c>
      <c r="G220" s="2">
        <v>10</v>
      </c>
      <c r="H220" s="2">
        <v>12</v>
      </c>
      <c r="I220">
        <v>0</v>
      </c>
    </row>
    <row r="221" spans="5:9" hidden="1" x14ac:dyDescent="0.2">
      <c r="E221" t="s">
        <v>481</v>
      </c>
      <c r="F221" s="59" t="s">
        <v>16</v>
      </c>
      <c r="G221" s="62">
        <v>9</v>
      </c>
      <c r="H221" s="62">
        <v>11</v>
      </c>
      <c r="I221">
        <v>0</v>
      </c>
    </row>
    <row r="222" spans="5:9" hidden="1" x14ac:dyDescent="0.2">
      <c r="E222" t="s">
        <v>482</v>
      </c>
      <c r="F222" s="59" t="s">
        <v>16</v>
      </c>
      <c r="G222" s="2">
        <v>11</v>
      </c>
      <c r="H222" s="2">
        <v>13</v>
      </c>
      <c r="I222">
        <v>0</v>
      </c>
    </row>
    <row r="223" spans="5:9" hidden="1" x14ac:dyDescent="0.2">
      <c r="E223" t="s">
        <v>483</v>
      </c>
      <c r="F223" s="59" t="s">
        <v>16</v>
      </c>
      <c r="G223" s="2">
        <v>10</v>
      </c>
      <c r="H223" s="2">
        <v>12</v>
      </c>
      <c r="I223">
        <v>0</v>
      </c>
    </row>
    <row r="224" spans="5:9" hidden="1" x14ac:dyDescent="0.2">
      <c r="E224" t="s">
        <v>484</v>
      </c>
      <c r="F224" s="59" t="s">
        <v>16</v>
      </c>
      <c r="G224" s="62">
        <v>11</v>
      </c>
      <c r="H224" s="62">
        <v>13</v>
      </c>
      <c r="I224">
        <v>0</v>
      </c>
    </row>
    <row r="225" spans="5:10" hidden="1" x14ac:dyDescent="0.2">
      <c r="E225" t="s">
        <v>485</v>
      </c>
      <c r="F225" s="59" t="s">
        <v>16</v>
      </c>
      <c r="G225" s="2">
        <v>13</v>
      </c>
      <c r="H225" s="2">
        <v>15</v>
      </c>
      <c r="I225">
        <v>0</v>
      </c>
    </row>
    <row r="226" spans="5:10" hidden="1" x14ac:dyDescent="0.2">
      <c r="E226" t="s">
        <v>486</v>
      </c>
      <c r="F226" s="59" t="s">
        <v>16</v>
      </c>
      <c r="G226" s="2">
        <v>12</v>
      </c>
      <c r="H226" s="2">
        <v>14</v>
      </c>
      <c r="I226">
        <v>0</v>
      </c>
    </row>
    <row r="227" spans="5:10" hidden="1" x14ac:dyDescent="0.2">
      <c r="E227" t="s">
        <v>487</v>
      </c>
      <c r="F227" s="59" t="s">
        <v>16</v>
      </c>
      <c r="G227" s="62">
        <v>12</v>
      </c>
      <c r="H227" s="62">
        <v>14</v>
      </c>
      <c r="I227">
        <v>0</v>
      </c>
    </row>
    <row r="228" spans="5:10" hidden="1" x14ac:dyDescent="0.2">
      <c r="E228" t="s">
        <v>488</v>
      </c>
      <c r="F228" s="59" t="s">
        <v>16</v>
      </c>
      <c r="G228" s="62">
        <v>13</v>
      </c>
      <c r="H228" s="62">
        <v>15</v>
      </c>
      <c r="I228">
        <v>0</v>
      </c>
    </row>
    <row r="229" spans="5:10" hidden="1" x14ac:dyDescent="0.2">
      <c r="E229" t="s">
        <v>489</v>
      </c>
      <c r="F229" s="2">
        <v>10</v>
      </c>
      <c r="G229" s="2">
        <v>13</v>
      </c>
      <c r="H229" s="2">
        <v>16</v>
      </c>
      <c r="I229">
        <v>0</v>
      </c>
    </row>
    <row r="230" spans="5:10" hidden="1" x14ac:dyDescent="0.2">
      <c r="E230" s="130" t="s">
        <v>490</v>
      </c>
      <c r="F230" s="125" t="s">
        <v>16</v>
      </c>
      <c r="G230" s="62">
        <v>16</v>
      </c>
      <c r="H230" s="125" t="s">
        <v>16</v>
      </c>
      <c r="I230">
        <v>0</v>
      </c>
    </row>
    <row r="231" spans="5:10" hidden="1" x14ac:dyDescent="0.2">
      <c r="E231" t="s">
        <v>491</v>
      </c>
      <c r="F231" s="2">
        <v>13</v>
      </c>
      <c r="G231" s="59" t="s">
        <v>16</v>
      </c>
      <c r="H231" s="2" t="s">
        <v>16</v>
      </c>
      <c r="I231">
        <v>0</v>
      </c>
    </row>
    <row r="232" spans="5:10" hidden="1" x14ac:dyDescent="0.2">
      <c r="E232" t="s">
        <v>492</v>
      </c>
      <c r="F232" s="59" t="s">
        <v>16</v>
      </c>
      <c r="G232" s="2">
        <v>3</v>
      </c>
      <c r="H232" s="59" t="s">
        <v>16</v>
      </c>
      <c r="I232">
        <v>0</v>
      </c>
      <c r="J232">
        <v>-1</v>
      </c>
    </row>
    <row r="233" spans="5:10" x14ac:dyDescent="0.2">
      <c r="F233" s="2"/>
      <c r="G233" s="2"/>
      <c r="H233" s="2"/>
    </row>
    <row r="234" spans="5:10" x14ac:dyDescent="0.2">
      <c r="F234" s="2"/>
      <c r="G234" s="2"/>
      <c r="H234" s="2"/>
    </row>
    <row r="235" spans="5:10" x14ac:dyDescent="0.2">
      <c r="F235" s="2"/>
      <c r="G235" s="2"/>
      <c r="H235" s="2"/>
    </row>
    <row r="236" spans="5:10" x14ac:dyDescent="0.2">
      <c r="F236" s="2"/>
      <c r="G236" s="2"/>
      <c r="H236" s="2"/>
    </row>
    <row r="237" spans="5:10" x14ac:dyDescent="0.2">
      <c r="F237" s="2"/>
      <c r="G237" s="2"/>
      <c r="H237" s="2"/>
    </row>
    <row r="238" spans="5:10" x14ac:dyDescent="0.2">
      <c r="F238" s="2"/>
      <c r="G238" s="2"/>
      <c r="H238" s="2"/>
    </row>
    <row r="239" spans="5:10" x14ac:dyDescent="0.2">
      <c r="F239" s="2"/>
      <c r="G239" s="2"/>
      <c r="H239" s="2"/>
    </row>
    <row r="240" spans="5:10" x14ac:dyDescent="0.2">
      <c r="F240" s="2"/>
      <c r="G240" s="2"/>
      <c r="H240" s="2"/>
    </row>
    <row r="241" spans="6:8" x14ac:dyDescent="0.2">
      <c r="F241" s="2"/>
      <c r="G241" s="2"/>
      <c r="H241" s="2"/>
    </row>
    <row r="242" spans="6:8" x14ac:dyDescent="0.2">
      <c r="F242" s="2"/>
      <c r="G242" s="2"/>
      <c r="H242" s="2"/>
    </row>
    <row r="243" spans="6:8" x14ac:dyDescent="0.2">
      <c r="F243" s="2"/>
      <c r="G243" s="2"/>
      <c r="H243" s="2"/>
    </row>
    <row r="244" spans="6:8" x14ac:dyDescent="0.2">
      <c r="F244" s="2"/>
      <c r="G244" s="2"/>
      <c r="H244" s="2"/>
    </row>
    <row r="245" spans="6:8" x14ac:dyDescent="0.2">
      <c r="F245" s="2"/>
      <c r="G245" s="2"/>
      <c r="H245" s="2"/>
    </row>
    <row r="246" spans="6:8" x14ac:dyDescent="0.2">
      <c r="F246" s="2"/>
      <c r="G246" s="2"/>
      <c r="H246" s="2"/>
    </row>
    <row r="247" spans="6:8" x14ac:dyDescent="0.2">
      <c r="F247" s="2"/>
      <c r="G247" s="2"/>
      <c r="H247" s="2"/>
    </row>
    <row r="248" spans="6:8" x14ac:dyDescent="0.2">
      <c r="F248" s="2"/>
      <c r="G248" s="2"/>
      <c r="H248" s="2"/>
    </row>
    <row r="249" spans="6:8" x14ac:dyDescent="0.2">
      <c r="F249" s="2"/>
      <c r="G249" s="2"/>
      <c r="H249" s="2"/>
    </row>
    <row r="250" spans="6:8" x14ac:dyDescent="0.2">
      <c r="F250" s="2"/>
      <c r="G250" s="2"/>
      <c r="H250" s="2"/>
    </row>
    <row r="251" spans="6:8" x14ac:dyDescent="0.2">
      <c r="F251" s="2"/>
      <c r="G251" s="2"/>
      <c r="H251" s="2"/>
    </row>
    <row r="252" spans="6:8" x14ac:dyDescent="0.2">
      <c r="F252" s="2"/>
      <c r="G252" s="2"/>
      <c r="H252" s="2"/>
    </row>
    <row r="253" spans="6:8" x14ac:dyDescent="0.2">
      <c r="F253" s="2"/>
      <c r="G253" s="2"/>
      <c r="H253" s="2"/>
    </row>
    <row r="254" spans="6:8" x14ac:dyDescent="0.2">
      <c r="F254" s="2"/>
      <c r="G254" s="2"/>
      <c r="H254" s="2"/>
    </row>
    <row r="255" spans="6:8" x14ac:dyDescent="0.2">
      <c r="F255" s="2"/>
      <c r="G255" s="2"/>
      <c r="H255" s="2"/>
    </row>
    <row r="256" spans="6:8" x14ac:dyDescent="0.2">
      <c r="F256" s="2"/>
      <c r="G256" s="2"/>
      <c r="H256" s="2"/>
    </row>
    <row r="257" spans="6:8" x14ac:dyDescent="0.2">
      <c r="F257" s="2"/>
      <c r="G257" s="2"/>
      <c r="H257" s="2"/>
    </row>
    <row r="258" spans="6:8" x14ac:dyDescent="0.2">
      <c r="F258" s="2"/>
      <c r="G258" s="2"/>
      <c r="H258" s="2"/>
    </row>
    <row r="259" spans="6:8" x14ac:dyDescent="0.2">
      <c r="F259" s="2"/>
      <c r="G259" s="2"/>
      <c r="H259" s="2"/>
    </row>
    <row r="260" spans="6:8" x14ac:dyDescent="0.2">
      <c r="F260" s="2"/>
      <c r="G260" s="2"/>
      <c r="H260" s="2"/>
    </row>
    <row r="261" spans="6:8" x14ac:dyDescent="0.2">
      <c r="F261" s="2"/>
      <c r="G261" s="2"/>
      <c r="H261" s="2"/>
    </row>
    <row r="262" spans="6:8" x14ac:dyDescent="0.2">
      <c r="F262" s="2"/>
      <c r="G262" s="2"/>
      <c r="H262" s="2"/>
    </row>
    <row r="263" spans="6:8" x14ac:dyDescent="0.2">
      <c r="F263" s="2"/>
      <c r="G263" s="2"/>
      <c r="H263" s="2"/>
    </row>
    <row r="264" spans="6:8" x14ac:dyDescent="0.2">
      <c r="F264" s="2"/>
      <c r="G264" s="2"/>
      <c r="H264" s="2"/>
    </row>
    <row r="265" spans="6:8" x14ac:dyDescent="0.2">
      <c r="F265" s="2"/>
      <c r="G265" s="2"/>
      <c r="H265" s="2"/>
    </row>
    <row r="266" spans="6:8" x14ac:dyDescent="0.2">
      <c r="F266" s="2"/>
      <c r="G266" s="2"/>
      <c r="H266" s="2"/>
    </row>
    <row r="267" spans="6:8" x14ac:dyDescent="0.2">
      <c r="F267" s="2"/>
      <c r="G267" s="2"/>
      <c r="H267" s="2"/>
    </row>
    <row r="268" spans="6:8" x14ac:dyDescent="0.2">
      <c r="F268" s="2"/>
      <c r="G268" s="2"/>
      <c r="H268" s="2"/>
    </row>
    <row r="269" spans="6:8" x14ac:dyDescent="0.2">
      <c r="F269" s="2"/>
      <c r="G269" s="2"/>
      <c r="H269" s="2"/>
    </row>
    <row r="270" spans="6:8" x14ac:dyDescent="0.2">
      <c r="F270" s="2"/>
      <c r="G270" s="2"/>
      <c r="H270" s="2"/>
    </row>
    <row r="271" spans="6:8" x14ac:dyDescent="0.2">
      <c r="F271" s="2"/>
      <c r="G271" s="2"/>
      <c r="H271" s="2"/>
    </row>
    <row r="272" spans="6:8" x14ac:dyDescent="0.2">
      <c r="F272" s="2"/>
      <c r="G272" s="2"/>
      <c r="H272" s="2"/>
    </row>
    <row r="273" spans="6:8" x14ac:dyDescent="0.2">
      <c r="F273" s="2"/>
      <c r="G273" s="2"/>
      <c r="H273" s="2"/>
    </row>
    <row r="274" spans="6:8" x14ac:dyDescent="0.2">
      <c r="F274" s="2"/>
      <c r="G274" s="2"/>
      <c r="H274" s="2"/>
    </row>
    <row r="275" spans="6:8" x14ac:dyDescent="0.2">
      <c r="F275" s="2"/>
      <c r="G275" s="2"/>
      <c r="H275" s="2"/>
    </row>
    <row r="276" spans="6:8" x14ac:dyDescent="0.2">
      <c r="F276" s="2"/>
      <c r="G276" s="2"/>
      <c r="H276" s="2"/>
    </row>
    <row r="277" spans="6:8" x14ac:dyDescent="0.2">
      <c r="F277" s="2"/>
      <c r="G277" s="2"/>
      <c r="H277" s="2"/>
    </row>
    <row r="278" spans="6:8" x14ac:dyDescent="0.2">
      <c r="F278" s="2"/>
      <c r="G278" s="2"/>
      <c r="H278" s="2"/>
    </row>
    <row r="279" spans="6:8" x14ac:dyDescent="0.2">
      <c r="F279" s="2"/>
      <c r="G279" s="2"/>
      <c r="H279" s="2"/>
    </row>
    <row r="280" spans="6:8" x14ac:dyDescent="0.2">
      <c r="F280" s="2"/>
      <c r="G280" s="2"/>
      <c r="H280" s="2"/>
    </row>
    <row r="281" spans="6:8" x14ac:dyDescent="0.2">
      <c r="F281" s="2"/>
      <c r="G281" s="2"/>
      <c r="H281" s="2"/>
    </row>
    <row r="282" spans="6:8" x14ac:dyDescent="0.2">
      <c r="F282" s="2"/>
      <c r="G282" s="2"/>
      <c r="H282" s="2"/>
    </row>
    <row r="283" spans="6:8" x14ac:dyDescent="0.2">
      <c r="F283" s="2"/>
      <c r="G283" s="2"/>
      <c r="H283" s="2"/>
    </row>
    <row r="284" spans="6:8" x14ac:dyDescent="0.2">
      <c r="F284" s="2"/>
      <c r="G284" s="2"/>
      <c r="H284" s="2"/>
    </row>
    <row r="285" spans="6:8" x14ac:dyDescent="0.2">
      <c r="F285" s="2"/>
      <c r="G285" s="2"/>
      <c r="H285" s="2"/>
    </row>
    <row r="286" spans="6:8" x14ac:dyDescent="0.2">
      <c r="F286" s="2"/>
      <c r="G286" s="2"/>
      <c r="H286" s="2"/>
    </row>
    <row r="287" spans="6:8" x14ac:dyDescent="0.2">
      <c r="F287" s="2"/>
      <c r="G287" s="2"/>
      <c r="H287" s="2"/>
    </row>
    <row r="288" spans="6:8" x14ac:dyDescent="0.2">
      <c r="F288" s="2"/>
      <c r="G288" s="2"/>
      <c r="H288" s="2"/>
    </row>
    <row r="289" spans="6:8" x14ac:dyDescent="0.2">
      <c r="F289" s="2"/>
      <c r="G289" s="2"/>
      <c r="H289" s="2"/>
    </row>
    <row r="290" spans="6:8" x14ac:dyDescent="0.2">
      <c r="F290" s="2"/>
      <c r="G290" s="2"/>
      <c r="H290" s="2"/>
    </row>
    <row r="291" spans="6:8" x14ac:dyDescent="0.2">
      <c r="F291" s="2"/>
      <c r="G291" s="2"/>
      <c r="H291" s="2"/>
    </row>
    <row r="292" spans="6:8" x14ac:dyDescent="0.2">
      <c r="F292" s="2"/>
      <c r="G292" s="2"/>
      <c r="H292" s="2"/>
    </row>
    <row r="293" spans="6:8" x14ac:dyDescent="0.2">
      <c r="F293" s="2"/>
      <c r="G293" s="2"/>
      <c r="H293" s="2"/>
    </row>
    <row r="294" spans="6:8" x14ac:dyDescent="0.2">
      <c r="F294" s="2"/>
      <c r="G294" s="2"/>
      <c r="H294" s="2"/>
    </row>
    <row r="295" spans="6:8" x14ac:dyDescent="0.2">
      <c r="F295" s="2"/>
      <c r="G295" s="2"/>
      <c r="H295" s="2"/>
    </row>
    <row r="296" spans="6:8" x14ac:dyDescent="0.2">
      <c r="F296" s="2"/>
      <c r="G296" s="2"/>
      <c r="H296" s="2"/>
    </row>
    <row r="297" spans="6:8" x14ac:dyDescent="0.2">
      <c r="F297" s="2"/>
      <c r="G297" s="2"/>
      <c r="H297" s="2"/>
    </row>
    <row r="298" spans="6:8" x14ac:dyDescent="0.2">
      <c r="F298" s="2"/>
      <c r="G298" s="2"/>
      <c r="H298" s="2"/>
    </row>
    <row r="299" spans="6:8" x14ac:dyDescent="0.2">
      <c r="F299" s="2"/>
      <c r="G299" s="2"/>
      <c r="H299" s="2"/>
    </row>
    <row r="300" spans="6:8" x14ac:dyDescent="0.2">
      <c r="F300" s="2"/>
      <c r="G300" s="2"/>
      <c r="H300" s="2"/>
    </row>
    <row r="301" spans="6:8" x14ac:dyDescent="0.2">
      <c r="F301" s="2"/>
      <c r="G301" s="2"/>
      <c r="H301" s="2"/>
    </row>
    <row r="302" spans="6:8" x14ac:dyDescent="0.2">
      <c r="F302" s="2"/>
      <c r="G302" s="2"/>
      <c r="H302" s="2"/>
    </row>
    <row r="303" spans="6:8" x14ac:dyDescent="0.2">
      <c r="F303" s="2"/>
      <c r="G303" s="2"/>
      <c r="H303" s="2"/>
    </row>
    <row r="304" spans="6:8" x14ac:dyDescent="0.2">
      <c r="F304" s="2"/>
      <c r="G304" s="2"/>
      <c r="H304" s="2"/>
    </row>
    <row r="305" spans="6:8" x14ac:dyDescent="0.2">
      <c r="F305" s="2"/>
      <c r="G305" s="2"/>
      <c r="H305" s="2"/>
    </row>
    <row r="306" spans="6:8" x14ac:dyDescent="0.2">
      <c r="F306" s="2"/>
      <c r="G306" s="2"/>
      <c r="H306" s="2"/>
    </row>
    <row r="307" spans="6:8" x14ac:dyDescent="0.2">
      <c r="F307" s="2"/>
      <c r="G307" s="2"/>
      <c r="H307" s="2"/>
    </row>
    <row r="308" spans="6:8" x14ac:dyDescent="0.2">
      <c r="F308" s="2"/>
      <c r="G308" s="2"/>
      <c r="H308" s="2"/>
    </row>
    <row r="309" spans="6:8" x14ac:dyDescent="0.2">
      <c r="F309" s="2"/>
      <c r="G309" s="2"/>
      <c r="H309" s="2"/>
    </row>
    <row r="310" spans="6:8" x14ac:dyDescent="0.2">
      <c r="F310" s="2"/>
      <c r="G310" s="2"/>
      <c r="H310" s="2"/>
    </row>
    <row r="311" spans="6:8" x14ac:dyDescent="0.2">
      <c r="F311" s="2"/>
      <c r="G311" s="2"/>
      <c r="H311" s="2"/>
    </row>
    <row r="312" spans="6:8" x14ac:dyDescent="0.2">
      <c r="F312" s="2"/>
      <c r="G312" s="2"/>
      <c r="H312" s="2"/>
    </row>
    <row r="313" spans="6:8" x14ac:dyDescent="0.2">
      <c r="F313" s="2"/>
      <c r="G313" s="2"/>
      <c r="H313" s="2"/>
    </row>
    <row r="314" spans="6:8" x14ac:dyDescent="0.2">
      <c r="F314" s="2"/>
      <c r="G314" s="2"/>
      <c r="H314" s="2"/>
    </row>
    <row r="315" spans="6:8" x14ac:dyDescent="0.2">
      <c r="F315" s="2"/>
      <c r="G315" s="2"/>
      <c r="H315" s="2"/>
    </row>
    <row r="316" spans="6:8" x14ac:dyDescent="0.2">
      <c r="F316" s="2"/>
      <c r="G316" s="2"/>
      <c r="H316" s="2"/>
    </row>
    <row r="317" spans="6:8" x14ac:dyDescent="0.2">
      <c r="F317" s="2"/>
      <c r="G317" s="2"/>
      <c r="H317" s="2"/>
    </row>
    <row r="318" spans="6:8" x14ac:dyDescent="0.2">
      <c r="F318" s="2"/>
      <c r="G318" s="2"/>
      <c r="H318" s="2"/>
    </row>
    <row r="319" spans="6:8" x14ac:dyDescent="0.2">
      <c r="F319" s="2"/>
      <c r="G319" s="2"/>
      <c r="H319" s="2"/>
    </row>
    <row r="320" spans="6:8" x14ac:dyDescent="0.2">
      <c r="F320" s="2"/>
      <c r="G320" s="2"/>
      <c r="H320" s="2"/>
    </row>
    <row r="321" spans="6:8" x14ac:dyDescent="0.2">
      <c r="F321" s="2"/>
      <c r="G321" s="2"/>
      <c r="H321" s="2"/>
    </row>
    <row r="322" spans="6:8" x14ac:dyDescent="0.2">
      <c r="F322" s="2"/>
      <c r="G322" s="2"/>
      <c r="H322" s="2"/>
    </row>
  </sheetData>
  <sheetProtection sheet="1"/>
  <protectedRanges>
    <protectedRange sqref="B36:D41 B47:D52" name="Plage2"/>
    <protectedRange sqref="B24:D30" name="Plage1"/>
  </protectedRanges>
  <mergeCells count="129">
    <mergeCell ref="B52:D52"/>
    <mergeCell ref="E52:F52"/>
    <mergeCell ref="H52:I52"/>
    <mergeCell ref="E53:F53"/>
    <mergeCell ref="H53:I53"/>
    <mergeCell ref="B50:D50"/>
    <mergeCell ref="E50:F50"/>
    <mergeCell ref="H50:I50"/>
    <mergeCell ref="B51:D51"/>
    <mergeCell ref="E51:F51"/>
    <mergeCell ref="B47:D47"/>
    <mergeCell ref="E47:F47"/>
    <mergeCell ref="H47:I47"/>
    <mergeCell ref="H51:I51"/>
    <mergeCell ref="B48:D48"/>
    <mergeCell ref="E48:F48"/>
    <mergeCell ref="H48:I48"/>
    <mergeCell ref="B49:D49"/>
    <mergeCell ref="E49:F49"/>
    <mergeCell ref="H49:I49"/>
    <mergeCell ref="E42:F42"/>
    <mergeCell ref="H42:I42"/>
    <mergeCell ref="E44:F44"/>
    <mergeCell ref="H44:I44"/>
    <mergeCell ref="B45:D45"/>
    <mergeCell ref="E45:F45"/>
    <mergeCell ref="H45:I45"/>
    <mergeCell ref="B46:D46"/>
    <mergeCell ref="E46:F46"/>
    <mergeCell ref="H46:I46"/>
    <mergeCell ref="B39:D39"/>
    <mergeCell ref="E39:F39"/>
    <mergeCell ref="H39:I39"/>
    <mergeCell ref="B40:D40"/>
    <mergeCell ref="E40:F40"/>
    <mergeCell ref="H40:I40"/>
    <mergeCell ref="B41:D41"/>
    <mergeCell ref="E41:F41"/>
    <mergeCell ref="H41:I41"/>
    <mergeCell ref="B36:D36"/>
    <mergeCell ref="E36:F36"/>
    <mergeCell ref="H36:I36"/>
    <mergeCell ref="B37:D37"/>
    <mergeCell ref="E37:F37"/>
    <mergeCell ref="H37:I37"/>
    <mergeCell ref="B38:D38"/>
    <mergeCell ref="E38:F38"/>
    <mergeCell ref="H38:I38"/>
    <mergeCell ref="E31:F31"/>
    <mergeCell ref="H31:I31"/>
    <mergeCell ref="E33:F33"/>
    <mergeCell ref="H33:I33"/>
    <mergeCell ref="B34:D34"/>
    <mergeCell ref="E34:F34"/>
    <mergeCell ref="H34:I34"/>
    <mergeCell ref="B35:D35"/>
    <mergeCell ref="E35:F35"/>
    <mergeCell ref="H35:I35"/>
    <mergeCell ref="B28:D28"/>
    <mergeCell ref="E28:F28"/>
    <mergeCell ref="H28:I28"/>
    <mergeCell ref="B29:D29"/>
    <mergeCell ref="E29:F29"/>
    <mergeCell ref="H29:I29"/>
    <mergeCell ref="B30:D30"/>
    <mergeCell ref="E30:F30"/>
    <mergeCell ref="H30:I30"/>
    <mergeCell ref="B25:D25"/>
    <mergeCell ref="E25:F25"/>
    <mergeCell ref="H25:I25"/>
    <mergeCell ref="B26:D26"/>
    <mergeCell ref="E26:F26"/>
    <mergeCell ref="H26:I26"/>
    <mergeCell ref="B27:D27"/>
    <mergeCell ref="E27:F27"/>
    <mergeCell ref="H27:I27"/>
    <mergeCell ref="B22:D22"/>
    <mergeCell ref="E22:F22"/>
    <mergeCell ref="H22:I22"/>
    <mergeCell ref="B23:D23"/>
    <mergeCell ref="E23:F23"/>
    <mergeCell ref="H23:I23"/>
    <mergeCell ref="B24:D24"/>
    <mergeCell ref="E24:F24"/>
    <mergeCell ref="H24:I24"/>
    <mergeCell ref="B17:D17"/>
    <mergeCell ref="E17:F17"/>
    <mergeCell ref="H17:I17"/>
    <mergeCell ref="B18:D18"/>
    <mergeCell ref="E18:F18"/>
    <mergeCell ref="H18:I18"/>
    <mergeCell ref="E19:F19"/>
    <mergeCell ref="H19:I19"/>
    <mergeCell ref="E21:F21"/>
    <mergeCell ref="H21:I21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D55:F55"/>
    <mergeCell ref="D2:F2"/>
    <mergeCell ref="G2:I2"/>
    <mergeCell ref="D3:F3"/>
    <mergeCell ref="G3:I3"/>
    <mergeCell ref="C5:E5"/>
    <mergeCell ref="G5:H5"/>
    <mergeCell ref="C6:D6"/>
    <mergeCell ref="G6:H6"/>
    <mergeCell ref="C7:D7"/>
    <mergeCell ref="G7:H7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</mergeCells>
  <dataValidations count="7">
    <dataValidation type="whole" allowBlank="1" showInputMessage="1" showErrorMessage="1" sqref="I6:I7" xr:uid="{00000000-0002-0000-0200-000000000000}">
      <formula1>0</formula1>
      <formula2>24</formula2>
    </dataValidation>
    <dataValidation type="list" allowBlank="1" showInputMessage="1" showErrorMessage="1" sqref="C6 E6:E7 C7:D7" xr:uid="{00000000-0002-0000-0200-000002000000}">
      <formula1>Terrain</formula1>
    </dataValidation>
    <dataValidation type="list" allowBlank="1" showInputMessage="1" showErrorMessage="1" sqref="G22 G10 G34 G45" xr:uid="{00000000-0002-0000-0200-000003000000}">
      <formula1>General</formula1>
    </dataValidation>
    <dataValidation type="list" allowBlank="1" showInputMessage="1" showErrorMessage="1" sqref="G24:G30 G12:G18 G36:G41 G47:G52" xr:uid="{00000000-0002-0000-0200-000004000000}">
      <formula1>Qualité</formula1>
    </dataValidation>
    <dataValidation type="list" allowBlank="1" showInputMessage="1" showErrorMessage="1" sqref="E24:E30 E12:E18 E36:E41 E47:E52" xr:uid="{00000000-0002-0000-0200-000005000000}">
      <formula1>$E$88:$E$232</formula1>
    </dataValidation>
    <dataValidation type="list" allowBlank="1" showInputMessage="1" showErrorMessage="1" sqref="H22 H10 H34 H45" xr:uid="{00000000-0002-0000-0200-000006000000}">
      <formula1>Allié</formula1>
    </dataValidation>
    <dataValidation type="list" allowBlank="1" showInputMessage="1" showErrorMessage="1" sqref="F6" xr:uid="{00000000-0002-0000-0200-000001000000}">
      <formula1>$K$95:$K$97</formula1>
    </dataValidation>
  </dataValidations>
  <printOptions horizontalCentered="1"/>
  <pageMargins left="0.19685039370078741" right="0.19685039370078741" top="0.27559055118110237" bottom="0.27559055118110237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activeCell="A14" sqref="A14"/>
    </sheetView>
  </sheetViews>
  <sheetFormatPr baseColWidth="10" defaultColWidth="9" defaultRowHeight="12.75" x14ac:dyDescent="0.2"/>
  <cols>
    <col min="1" max="256" width="10.875" customWidth="1"/>
  </cols>
  <sheetData>
    <row r="1" spans="1:2" x14ac:dyDescent="0.2">
      <c r="A1" s="16" t="s">
        <v>334</v>
      </c>
    </row>
    <row r="3" spans="1:2" x14ac:dyDescent="0.2">
      <c r="A3" t="s">
        <v>25</v>
      </c>
      <c r="B3" s="127" t="s">
        <v>328</v>
      </c>
    </row>
    <row r="4" spans="1:2" x14ac:dyDescent="0.2">
      <c r="A4" s="128" t="s">
        <v>28</v>
      </c>
      <c r="B4" s="127" t="s">
        <v>329</v>
      </c>
    </row>
    <row r="5" spans="1:2" x14ac:dyDescent="0.2">
      <c r="A5" s="128" t="s">
        <v>330</v>
      </c>
      <c r="B5" s="127" t="s">
        <v>331</v>
      </c>
    </row>
    <row r="6" spans="1:2" x14ac:dyDescent="0.2">
      <c r="B6" s="127" t="s">
        <v>332</v>
      </c>
    </row>
    <row r="7" spans="1:2" x14ac:dyDescent="0.2">
      <c r="B7" s="127" t="s">
        <v>333</v>
      </c>
    </row>
    <row r="8" spans="1:2" x14ac:dyDescent="0.2">
      <c r="A8" t="s">
        <v>29</v>
      </c>
      <c r="B8" s="56" t="s">
        <v>30</v>
      </c>
    </row>
    <row r="9" spans="1:2" x14ac:dyDescent="0.2">
      <c r="A9" s="127" t="s">
        <v>512</v>
      </c>
      <c r="B9" s="127" t="s">
        <v>513</v>
      </c>
    </row>
    <row r="10" spans="1:2" x14ac:dyDescent="0.2">
      <c r="A10" s="127" t="s">
        <v>516</v>
      </c>
      <c r="B10" s="127" t="s">
        <v>518</v>
      </c>
    </row>
    <row r="11" spans="1:2" x14ac:dyDescent="0.2">
      <c r="A11" s="127" t="s">
        <v>519</v>
      </c>
      <c r="B11" s="127" t="s">
        <v>522</v>
      </c>
    </row>
    <row r="12" spans="1:2" x14ac:dyDescent="0.2">
      <c r="A12" s="127" t="s">
        <v>525</v>
      </c>
      <c r="B12" s="127" t="s">
        <v>526</v>
      </c>
    </row>
    <row r="13" spans="1:2" x14ac:dyDescent="0.2">
      <c r="A13" s="127" t="s">
        <v>528</v>
      </c>
      <c r="B13" s="127" t="s">
        <v>529</v>
      </c>
    </row>
  </sheetData>
  <sheetProtection sheet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0"/>
  <sheetViews>
    <sheetView workbookViewId="0">
      <selection activeCell="B298" sqref="B298"/>
    </sheetView>
  </sheetViews>
  <sheetFormatPr baseColWidth="10" defaultColWidth="9" defaultRowHeight="12.75" x14ac:dyDescent="0.2"/>
  <cols>
    <col min="1" max="1" width="10.875" customWidth="1"/>
    <col min="2" max="2" width="33.375" customWidth="1"/>
    <col min="3" max="3" width="10.625" customWidth="1"/>
    <col min="4" max="256" width="10.875" customWidth="1"/>
  </cols>
  <sheetData>
    <row r="1" spans="1:2" x14ac:dyDescent="0.2">
      <c r="A1">
        <v>1</v>
      </c>
      <c r="B1" s="126" t="s">
        <v>45</v>
      </c>
    </row>
    <row r="2" spans="1:2" x14ac:dyDescent="0.2">
      <c r="A2">
        <v>2</v>
      </c>
      <c r="B2" s="126" t="s">
        <v>46</v>
      </c>
    </row>
    <row r="3" spans="1:2" x14ac:dyDescent="0.2">
      <c r="A3">
        <v>3</v>
      </c>
      <c r="B3" s="126" t="s">
        <v>47</v>
      </c>
    </row>
    <row r="4" spans="1:2" x14ac:dyDescent="0.2">
      <c r="A4">
        <v>4</v>
      </c>
      <c r="B4" s="126" t="s">
        <v>48</v>
      </c>
    </row>
    <row r="5" spans="1:2" x14ac:dyDescent="0.2">
      <c r="A5">
        <v>5</v>
      </c>
      <c r="B5" s="126" t="s">
        <v>49</v>
      </c>
    </row>
    <row r="6" spans="1:2" x14ac:dyDescent="0.2">
      <c r="A6">
        <v>6</v>
      </c>
      <c r="B6" s="126" t="s">
        <v>50</v>
      </c>
    </row>
    <row r="7" spans="1:2" x14ac:dyDescent="0.2">
      <c r="A7">
        <v>7</v>
      </c>
      <c r="B7" s="126" t="s">
        <v>51</v>
      </c>
    </row>
    <row r="8" spans="1:2" x14ac:dyDescent="0.2">
      <c r="A8">
        <v>8</v>
      </c>
      <c r="B8" s="126" t="s">
        <v>52</v>
      </c>
    </row>
    <row r="9" spans="1:2" x14ac:dyDescent="0.2">
      <c r="A9">
        <v>9</v>
      </c>
      <c r="B9" s="126" t="s">
        <v>53</v>
      </c>
    </row>
    <row r="10" spans="1:2" x14ac:dyDescent="0.2">
      <c r="A10">
        <v>10</v>
      </c>
      <c r="B10" s="126" t="s">
        <v>54</v>
      </c>
    </row>
    <row r="11" spans="1:2" x14ac:dyDescent="0.2">
      <c r="A11">
        <v>11</v>
      </c>
      <c r="B11" s="126" t="s">
        <v>55</v>
      </c>
    </row>
    <row r="12" spans="1:2" x14ac:dyDescent="0.2">
      <c r="A12">
        <v>12</v>
      </c>
      <c r="B12" s="126" t="s">
        <v>56</v>
      </c>
    </row>
    <row r="13" spans="1:2" x14ac:dyDescent="0.2">
      <c r="A13">
        <v>13</v>
      </c>
      <c r="B13" s="126" t="s">
        <v>18</v>
      </c>
    </row>
    <row r="14" spans="1:2" x14ac:dyDescent="0.2">
      <c r="A14">
        <v>14</v>
      </c>
      <c r="B14" s="126" t="s">
        <v>57</v>
      </c>
    </row>
    <row r="15" spans="1:2" x14ac:dyDescent="0.2">
      <c r="A15">
        <v>15</v>
      </c>
      <c r="B15" s="126" t="s">
        <v>58</v>
      </c>
    </row>
    <row r="16" spans="1:2" x14ac:dyDescent="0.2">
      <c r="A16">
        <v>16</v>
      </c>
      <c r="B16" s="126" t="s">
        <v>59</v>
      </c>
    </row>
    <row r="17" spans="1:2" x14ac:dyDescent="0.2">
      <c r="A17">
        <v>17</v>
      </c>
      <c r="B17" s="126" t="s">
        <v>60</v>
      </c>
    </row>
    <row r="18" spans="1:2" x14ac:dyDescent="0.2">
      <c r="A18">
        <v>18</v>
      </c>
      <c r="B18" s="126" t="s">
        <v>61</v>
      </c>
    </row>
    <row r="19" spans="1:2" x14ac:dyDescent="0.2">
      <c r="A19">
        <v>19</v>
      </c>
      <c r="B19" s="126" t="s">
        <v>62</v>
      </c>
    </row>
    <row r="20" spans="1:2" x14ac:dyDescent="0.2">
      <c r="A20">
        <v>20</v>
      </c>
      <c r="B20" s="126" t="s">
        <v>63</v>
      </c>
    </row>
    <row r="21" spans="1:2" x14ac:dyDescent="0.2">
      <c r="A21">
        <v>21</v>
      </c>
      <c r="B21" s="126" t="s">
        <v>64</v>
      </c>
    </row>
    <row r="22" spans="1:2" x14ac:dyDescent="0.2">
      <c r="A22">
        <v>22</v>
      </c>
      <c r="B22" s="126" t="s">
        <v>65</v>
      </c>
    </row>
    <row r="23" spans="1:2" x14ac:dyDescent="0.2">
      <c r="A23">
        <v>23</v>
      </c>
      <c r="B23" s="126" t="s">
        <v>66</v>
      </c>
    </row>
    <row r="24" spans="1:2" x14ac:dyDescent="0.2">
      <c r="A24">
        <v>24</v>
      </c>
      <c r="B24" s="126" t="s">
        <v>67</v>
      </c>
    </row>
    <row r="25" spans="1:2" x14ac:dyDescent="0.2">
      <c r="A25">
        <v>25</v>
      </c>
      <c r="B25" s="126" t="s">
        <v>68</v>
      </c>
    </row>
    <row r="26" spans="1:2" x14ac:dyDescent="0.2">
      <c r="A26">
        <v>26</v>
      </c>
      <c r="B26" s="126" t="s">
        <v>69</v>
      </c>
    </row>
    <row r="27" spans="1:2" x14ac:dyDescent="0.2">
      <c r="A27">
        <v>27</v>
      </c>
      <c r="B27" s="126" t="s">
        <v>19</v>
      </c>
    </row>
    <row r="28" spans="1:2" x14ac:dyDescent="0.2">
      <c r="A28">
        <v>28</v>
      </c>
      <c r="B28" s="126" t="s">
        <v>70</v>
      </c>
    </row>
    <row r="29" spans="1:2" x14ac:dyDescent="0.2">
      <c r="A29">
        <v>29</v>
      </c>
      <c r="B29" s="126" t="s">
        <v>71</v>
      </c>
    </row>
    <row r="30" spans="1:2" x14ac:dyDescent="0.2">
      <c r="A30">
        <v>30</v>
      </c>
      <c r="B30" s="126" t="s">
        <v>72</v>
      </c>
    </row>
    <row r="31" spans="1:2" x14ac:dyDescent="0.2">
      <c r="A31">
        <v>31</v>
      </c>
      <c r="B31" s="126" t="s">
        <v>73</v>
      </c>
    </row>
    <row r="32" spans="1:2" x14ac:dyDescent="0.2">
      <c r="A32">
        <v>32</v>
      </c>
      <c r="B32" s="126" t="s">
        <v>74</v>
      </c>
    </row>
    <row r="33" spans="1:2" x14ac:dyDescent="0.2">
      <c r="A33">
        <v>33</v>
      </c>
      <c r="B33" s="126" t="s">
        <v>75</v>
      </c>
    </row>
    <row r="34" spans="1:2" x14ac:dyDescent="0.2">
      <c r="A34">
        <v>34</v>
      </c>
      <c r="B34" s="126" t="s">
        <v>76</v>
      </c>
    </row>
    <row r="35" spans="1:2" x14ac:dyDescent="0.2">
      <c r="A35">
        <v>35</v>
      </c>
      <c r="B35" s="126" t="s">
        <v>77</v>
      </c>
    </row>
    <row r="36" spans="1:2" x14ac:dyDescent="0.2">
      <c r="A36">
        <v>36</v>
      </c>
      <c r="B36" s="126" t="s">
        <v>78</v>
      </c>
    </row>
    <row r="37" spans="1:2" x14ac:dyDescent="0.2">
      <c r="A37">
        <v>37</v>
      </c>
      <c r="B37" s="126" t="s">
        <v>79</v>
      </c>
    </row>
    <row r="38" spans="1:2" x14ac:dyDescent="0.2">
      <c r="A38">
        <v>38</v>
      </c>
      <c r="B38" s="126" t="s">
        <v>80</v>
      </c>
    </row>
    <row r="39" spans="1:2" x14ac:dyDescent="0.2">
      <c r="A39">
        <v>39</v>
      </c>
      <c r="B39" s="126" t="s">
        <v>81</v>
      </c>
    </row>
    <row r="40" spans="1:2" x14ac:dyDescent="0.2">
      <c r="A40">
        <v>40</v>
      </c>
      <c r="B40" s="126" t="s">
        <v>82</v>
      </c>
    </row>
    <row r="41" spans="1:2" x14ac:dyDescent="0.2">
      <c r="A41">
        <v>41</v>
      </c>
      <c r="B41" s="126" t="s">
        <v>83</v>
      </c>
    </row>
    <row r="42" spans="1:2" x14ac:dyDescent="0.2">
      <c r="A42">
        <v>42</v>
      </c>
      <c r="B42" s="126" t="s">
        <v>84</v>
      </c>
    </row>
    <row r="43" spans="1:2" x14ac:dyDescent="0.2">
      <c r="A43">
        <v>43</v>
      </c>
      <c r="B43" s="126" t="s">
        <v>85</v>
      </c>
    </row>
    <row r="44" spans="1:2" x14ac:dyDescent="0.2">
      <c r="A44">
        <v>44</v>
      </c>
      <c r="B44" s="126" t="s">
        <v>86</v>
      </c>
    </row>
    <row r="45" spans="1:2" x14ac:dyDescent="0.2">
      <c r="A45">
        <v>45</v>
      </c>
      <c r="B45" s="126" t="s">
        <v>87</v>
      </c>
    </row>
    <row r="46" spans="1:2" x14ac:dyDescent="0.2">
      <c r="A46">
        <v>46</v>
      </c>
      <c r="B46" s="126" t="s">
        <v>88</v>
      </c>
    </row>
    <row r="47" spans="1:2" x14ac:dyDescent="0.2">
      <c r="A47">
        <v>47</v>
      </c>
      <c r="B47" s="126" t="s">
        <v>89</v>
      </c>
    </row>
    <row r="48" spans="1:2" x14ac:dyDescent="0.2">
      <c r="A48">
        <v>48</v>
      </c>
      <c r="B48" s="126" t="s">
        <v>90</v>
      </c>
    </row>
    <row r="49" spans="1:2" x14ac:dyDescent="0.2">
      <c r="A49">
        <v>49</v>
      </c>
      <c r="B49" s="126" t="s">
        <v>91</v>
      </c>
    </row>
    <row r="50" spans="1:2" x14ac:dyDescent="0.2">
      <c r="A50">
        <v>50</v>
      </c>
      <c r="B50" s="126" t="s">
        <v>92</v>
      </c>
    </row>
    <row r="51" spans="1:2" x14ac:dyDescent="0.2">
      <c r="A51">
        <v>51</v>
      </c>
      <c r="B51" s="126" t="s">
        <v>93</v>
      </c>
    </row>
    <row r="52" spans="1:2" x14ac:dyDescent="0.2">
      <c r="A52">
        <v>52</v>
      </c>
      <c r="B52" s="126" t="s">
        <v>94</v>
      </c>
    </row>
    <row r="53" spans="1:2" x14ac:dyDescent="0.2">
      <c r="A53">
        <v>53</v>
      </c>
      <c r="B53" s="126" t="s">
        <v>95</v>
      </c>
    </row>
    <row r="54" spans="1:2" x14ac:dyDescent="0.2">
      <c r="A54">
        <v>54</v>
      </c>
      <c r="B54" s="126" t="s">
        <v>96</v>
      </c>
    </row>
    <row r="55" spans="1:2" x14ac:dyDescent="0.2">
      <c r="A55">
        <v>55</v>
      </c>
      <c r="B55" s="126" t="s">
        <v>97</v>
      </c>
    </row>
    <row r="56" spans="1:2" x14ac:dyDescent="0.2">
      <c r="A56">
        <v>56</v>
      </c>
      <c r="B56" s="126" t="s">
        <v>98</v>
      </c>
    </row>
    <row r="57" spans="1:2" x14ac:dyDescent="0.2">
      <c r="A57">
        <v>57</v>
      </c>
      <c r="B57" s="126" t="s">
        <v>99</v>
      </c>
    </row>
    <row r="58" spans="1:2" x14ac:dyDescent="0.2">
      <c r="A58">
        <v>58</v>
      </c>
      <c r="B58" s="126" t="s">
        <v>100</v>
      </c>
    </row>
    <row r="59" spans="1:2" x14ac:dyDescent="0.2">
      <c r="A59">
        <v>59</v>
      </c>
      <c r="B59" s="126" t="s">
        <v>101</v>
      </c>
    </row>
    <row r="60" spans="1:2" x14ac:dyDescent="0.2">
      <c r="A60">
        <v>60</v>
      </c>
      <c r="B60" s="126" t="s">
        <v>102</v>
      </c>
    </row>
    <row r="61" spans="1:2" x14ac:dyDescent="0.2">
      <c r="A61">
        <v>61</v>
      </c>
      <c r="B61" s="126" t="s">
        <v>103</v>
      </c>
    </row>
    <row r="62" spans="1:2" x14ac:dyDescent="0.2">
      <c r="A62">
        <v>62</v>
      </c>
      <c r="B62" s="126" t="s">
        <v>104</v>
      </c>
    </row>
    <row r="63" spans="1:2" x14ac:dyDescent="0.2">
      <c r="A63">
        <v>63</v>
      </c>
      <c r="B63" s="126" t="s">
        <v>105</v>
      </c>
    </row>
    <row r="64" spans="1:2" x14ac:dyDescent="0.2">
      <c r="A64">
        <v>64</v>
      </c>
      <c r="B64" s="126" t="s">
        <v>106</v>
      </c>
    </row>
    <row r="65" spans="1:2" x14ac:dyDescent="0.2">
      <c r="A65">
        <v>65</v>
      </c>
      <c r="B65" s="126" t="s">
        <v>107</v>
      </c>
    </row>
    <row r="66" spans="1:2" x14ac:dyDescent="0.2">
      <c r="A66">
        <v>66</v>
      </c>
      <c r="B66" s="126" t="s">
        <v>108</v>
      </c>
    </row>
    <row r="67" spans="1:2" x14ac:dyDescent="0.2">
      <c r="A67">
        <v>67</v>
      </c>
      <c r="B67" s="126" t="s">
        <v>109</v>
      </c>
    </row>
    <row r="68" spans="1:2" x14ac:dyDescent="0.2">
      <c r="A68">
        <v>68</v>
      </c>
      <c r="B68" s="126" t="s">
        <v>110</v>
      </c>
    </row>
    <row r="69" spans="1:2" x14ac:dyDescent="0.2">
      <c r="A69">
        <v>69</v>
      </c>
      <c r="B69" s="126" t="s">
        <v>111</v>
      </c>
    </row>
    <row r="70" spans="1:2" x14ac:dyDescent="0.2">
      <c r="A70">
        <v>70</v>
      </c>
      <c r="B70" s="126" t="s">
        <v>112</v>
      </c>
    </row>
    <row r="71" spans="1:2" x14ac:dyDescent="0.2">
      <c r="A71">
        <v>71</v>
      </c>
      <c r="B71" s="126" t="s">
        <v>113</v>
      </c>
    </row>
    <row r="72" spans="1:2" x14ac:dyDescent="0.2">
      <c r="A72">
        <v>72</v>
      </c>
      <c r="B72" s="126" t="s">
        <v>114</v>
      </c>
    </row>
    <row r="73" spans="1:2" x14ac:dyDescent="0.2">
      <c r="A73">
        <v>73</v>
      </c>
      <c r="B73" s="126" t="s">
        <v>115</v>
      </c>
    </row>
    <row r="74" spans="1:2" x14ac:dyDescent="0.2">
      <c r="A74">
        <v>74</v>
      </c>
      <c r="B74" s="126" t="s">
        <v>116</v>
      </c>
    </row>
    <row r="75" spans="1:2" x14ac:dyDescent="0.2">
      <c r="A75">
        <v>75</v>
      </c>
      <c r="B75" s="126" t="s">
        <v>117</v>
      </c>
    </row>
    <row r="76" spans="1:2" x14ac:dyDescent="0.2">
      <c r="A76">
        <v>76</v>
      </c>
      <c r="B76" s="126" t="s">
        <v>118</v>
      </c>
    </row>
    <row r="77" spans="1:2" x14ac:dyDescent="0.2">
      <c r="A77">
        <v>77</v>
      </c>
      <c r="B77" s="126" t="s">
        <v>119</v>
      </c>
    </row>
    <row r="78" spans="1:2" x14ac:dyDescent="0.2">
      <c r="A78">
        <v>78</v>
      </c>
      <c r="B78" s="126" t="s">
        <v>120</v>
      </c>
    </row>
    <row r="79" spans="1:2" x14ac:dyDescent="0.2">
      <c r="A79">
        <v>79</v>
      </c>
      <c r="B79" s="126" t="s">
        <v>121</v>
      </c>
    </row>
    <row r="80" spans="1:2" x14ac:dyDescent="0.2">
      <c r="A80">
        <v>80</v>
      </c>
      <c r="B80" s="126" t="s">
        <v>122</v>
      </c>
    </row>
    <row r="81" spans="1:2" x14ac:dyDescent="0.2">
      <c r="A81">
        <v>81</v>
      </c>
      <c r="B81" s="126" t="s">
        <v>498</v>
      </c>
    </row>
    <row r="82" spans="1:2" x14ac:dyDescent="0.2">
      <c r="A82">
        <v>82</v>
      </c>
      <c r="B82" s="126" t="s">
        <v>123</v>
      </c>
    </row>
    <row r="83" spans="1:2" x14ac:dyDescent="0.2">
      <c r="A83">
        <v>83</v>
      </c>
      <c r="B83" s="126" t="s">
        <v>124</v>
      </c>
    </row>
    <row r="84" spans="1:2" x14ac:dyDescent="0.2">
      <c r="A84">
        <v>84</v>
      </c>
      <c r="B84" s="126" t="s">
        <v>500</v>
      </c>
    </row>
    <row r="85" spans="1:2" x14ac:dyDescent="0.2">
      <c r="A85">
        <v>85</v>
      </c>
      <c r="B85" s="126" t="s">
        <v>125</v>
      </c>
    </row>
    <row r="86" spans="1:2" x14ac:dyDescent="0.2">
      <c r="A86">
        <v>86</v>
      </c>
      <c r="B86" s="126" t="s">
        <v>126</v>
      </c>
    </row>
    <row r="87" spans="1:2" x14ac:dyDescent="0.2">
      <c r="A87">
        <v>87</v>
      </c>
      <c r="B87" s="126" t="s">
        <v>127</v>
      </c>
    </row>
    <row r="88" spans="1:2" x14ac:dyDescent="0.2">
      <c r="A88">
        <v>88</v>
      </c>
      <c r="B88" s="126" t="s">
        <v>128</v>
      </c>
    </row>
    <row r="89" spans="1:2" x14ac:dyDescent="0.2">
      <c r="A89">
        <v>89</v>
      </c>
      <c r="B89" s="126" t="s">
        <v>129</v>
      </c>
    </row>
    <row r="90" spans="1:2" x14ac:dyDescent="0.2">
      <c r="A90">
        <v>90</v>
      </c>
      <c r="B90" s="126" t="s">
        <v>130</v>
      </c>
    </row>
    <row r="91" spans="1:2" x14ac:dyDescent="0.2">
      <c r="A91">
        <v>91</v>
      </c>
      <c r="B91" s="126" t="s">
        <v>131</v>
      </c>
    </row>
    <row r="92" spans="1:2" x14ac:dyDescent="0.2">
      <c r="A92">
        <v>92</v>
      </c>
      <c r="B92" s="126" t="s">
        <v>132</v>
      </c>
    </row>
    <row r="93" spans="1:2" x14ac:dyDescent="0.2">
      <c r="A93">
        <v>93</v>
      </c>
      <c r="B93" s="126" t="s">
        <v>133</v>
      </c>
    </row>
    <row r="94" spans="1:2" x14ac:dyDescent="0.2">
      <c r="A94">
        <v>94</v>
      </c>
      <c r="B94" s="126" t="s">
        <v>134</v>
      </c>
    </row>
    <row r="95" spans="1:2" x14ac:dyDescent="0.2">
      <c r="A95">
        <v>95</v>
      </c>
      <c r="B95" s="126" t="s">
        <v>135</v>
      </c>
    </row>
    <row r="96" spans="1:2" x14ac:dyDescent="0.2">
      <c r="A96">
        <v>96</v>
      </c>
      <c r="B96" s="126" t="s">
        <v>136</v>
      </c>
    </row>
    <row r="97" spans="1:2" x14ac:dyDescent="0.2">
      <c r="A97">
        <v>97</v>
      </c>
      <c r="B97" s="126" t="s">
        <v>137</v>
      </c>
    </row>
    <row r="98" spans="1:2" x14ac:dyDescent="0.2">
      <c r="A98">
        <v>98</v>
      </c>
      <c r="B98" s="126" t="s">
        <v>138</v>
      </c>
    </row>
    <row r="99" spans="1:2" x14ac:dyDescent="0.2">
      <c r="A99">
        <v>99</v>
      </c>
      <c r="B99" s="126" t="s">
        <v>139</v>
      </c>
    </row>
    <row r="100" spans="1:2" x14ac:dyDescent="0.2">
      <c r="A100">
        <v>100</v>
      </c>
      <c r="B100" s="126" t="s">
        <v>140</v>
      </c>
    </row>
    <row r="101" spans="1:2" x14ac:dyDescent="0.2">
      <c r="A101">
        <v>101</v>
      </c>
      <c r="B101" s="126" t="s">
        <v>141</v>
      </c>
    </row>
    <row r="102" spans="1:2" x14ac:dyDescent="0.2">
      <c r="A102">
        <v>102</v>
      </c>
      <c r="B102" s="126" t="s">
        <v>142</v>
      </c>
    </row>
    <row r="103" spans="1:2" x14ac:dyDescent="0.2">
      <c r="A103">
        <v>103</v>
      </c>
      <c r="B103" s="126" t="s">
        <v>143</v>
      </c>
    </row>
    <row r="104" spans="1:2" x14ac:dyDescent="0.2">
      <c r="A104">
        <v>104</v>
      </c>
      <c r="B104" s="126" t="s">
        <v>144</v>
      </c>
    </row>
    <row r="105" spans="1:2" x14ac:dyDescent="0.2">
      <c r="A105">
        <v>105</v>
      </c>
      <c r="B105" s="126" t="s">
        <v>145</v>
      </c>
    </row>
    <row r="106" spans="1:2" x14ac:dyDescent="0.2">
      <c r="A106">
        <v>106</v>
      </c>
      <c r="B106" s="126" t="s">
        <v>146</v>
      </c>
    </row>
    <row r="107" spans="1:2" x14ac:dyDescent="0.2">
      <c r="A107">
        <v>107</v>
      </c>
      <c r="B107" s="126" t="s">
        <v>147</v>
      </c>
    </row>
    <row r="108" spans="1:2" x14ac:dyDescent="0.2">
      <c r="A108">
        <v>108</v>
      </c>
      <c r="B108" s="126" t="s">
        <v>148</v>
      </c>
    </row>
    <row r="109" spans="1:2" x14ac:dyDescent="0.2">
      <c r="A109">
        <v>109</v>
      </c>
      <c r="B109" s="126" t="s">
        <v>149</v>
      </c>
    </row>
    <row r="110" spans="1:2" x14ac:dyDescent="0.2">
      <c r="A110">
        <v>110</v>
      </c>
      <c r="B110" s="126" t="s">
        <v>20</v>
      </c>
    </row>
    <row r="111" spans="1:2" x14ac:dyDescent="0.2">
      <c r="A111">
        <v>111</v>
      </c>
      <c r="B111" s="126" t="s">
        <v>150</v>
      </c>
    </row>
    <row r="112" spans="1:2" x14ac:dyDescent="0.2">
      <c r="A112">
        <v>112</v>
      </c>
      <c r="B112" s="126" t="s">
        <v>151</v>
      </c>
    </row>
    <row r="113" spans="1:2" x14ac:dyDescent="0.2">
      <c r="A113">
        <v>113</v>
      </c>
      <c r="B113" s="126" t="s">
        <v>152</v>
      </c>
    </row>
    <row r="114" spans="1:2" x14ac:dyDescent="0.2">
      <c r="A114">
        <v>114</v>
      </c>
      <c r="B114" s="126" t="s">
        <v>153</v>
      </c>
    </row>
    <row r="115" spans="1:2" x14ac:dyDescent="0.2">
      <c r="A115">
        <v>115</v>
      </c>
      <c r="B115" s="126" t="s">
        <v>32</v>
      </c>
    </row>
    <row r="116" spans="1:2" x14ac:dyDescent="0.2">
      <c r="A116">
        <v>116</v>
      </c>
      <c r="B116" s="126" t="s">
        <v>154</v>
      </c>
    </row>
    <row r="117" spans="1:2" x14ac:dyDescent="0.2">
      <c r="A117">
        <v>117</v>
      </c>
      <c r="B117" s="126" t="s">
        <v>33</v>
      </c>
    </row>
    <row r="118" spans="1:2" x14ac:dyDescent="0.2">
      <c r="A118">
        <v>118</v>
      </c>
      <c r="B118" s="126" t="s">
        <v>155</v>
      </c>
    </row>
    <row r="119" spans="1:2" x14ac:dyDescent="0.2">
      <c r="A119">
        <v>119</v>
      </c>
      <c r="B119" s="126" t="s">
        <v>156</v>
      </c>
    </row>
    <row r="120" spans="1:2" x14ac:dyDescent="0.2">
      <c r="A120">
        <v>120</v>
      </c>
      <c r="B120" s="126" t="s">
        <v>157</v>
      </c>
    </row>
    <row r="121" spans="1:2" x14ac:dyDescent="0.2">
      <c r="A121">
        <v>121</v>
      </c>
      <c r="B121" s="126" t="s">
        <v>158</v>
      </c>
    </row>
    <row r="122" spans="1:2" x14ac:dyDescent="0.2">
      <c r="A122">
        <v>122</v>
      </c>
      <c r="B122" s="126" t="s">
        <v>159</v>
      </c>
    </row>
    <row r="123" spans="1:2" x14ac:dyDescent="0.2">
      <c r="A123">
        <v>123</v>
      </c>
      <c r="B123" s="126" t="s">
        <v>160</v>
      </c>
    </row>
    <row r="124" spans="1:2" x14ac:dyDescent="0.2">
      <c r="A124">
        <v>124</v>
      </c>
      <c r="B124" s="126" t="s">
        <v>161</v>
      </c>
    </row>
    <row r="125" spans="1:2" x14ac:dyDescent="0.2">
      <c r="A125">
        <v>125</v>
      </c>
      <c r="B125" s="126" t="s">
        <v>162</v>
      </c>
    </row>
    <row r="126" spans="1:2" x14ac:dyDescent="0.2">
      <c r="A126">
        <v>126</v>
      </c>
      <c r="B126" s="126" t="s">
        <v>163</v>
      </c>
    </row>
    <row r="127" spans="1:2" x14ac:dyDescent="0.2">
      <c r="A127">
        <v>127</v>
      </c>
      <c r="B127" s="126" t="s">
        <v>164</v>
      </c>
    </row>
    <row r="128" spans="1:2" x14ac:dyDescent="0.2">
      <c r="A128">
        <v>128</v>
      </c>
      <c r="B128" s="126" t="s">
        <v>165</v>
      </c>
    </row>
    <row r="129" spans="1:2" x14ac:dyDescent="0.2">
      <c r="A129">
        <v>129</v>
      </c>
      <c r="B129" s="126" t="s">
        <v>166</v>
      </c>
    </row>
    <row r="130" spans="1:2" x14ac:dyDescent="0.2">
      <c r="A130">
        <v>130</v>
      </c>
      <c r="B130" s="126" t="s">
        <v>167</v>
      </c>
    </row>
    <row r="131" spans="1:2" x14ac:dyDescent="0.2">
      <c r="A131">
        <v>131</v>
      </c>
      <c r="B131" s="126" t="s">
        <v>168</v>
      </c>
    </row>
    <row r="132" spans="1:2" x14ac:dyDescent="0.2">
      <c r="A132">
        <v>132</v>
      </c>
      <c r="B132" s="126" t="s">
        <v>169</v>
      </c>
    </row>
    <row r="133" spans="1:2" x14ac:dyDescent="0.2">
      <c r="A133">
        <v>133</v>
      </c>
      <c r="B133" s="126" t="s">
        <v>170</v>
      </c>
    </row>
    <row r="134" spans="1:2" x14ac:dyDescent="0.2">
      <c r="A134">
        <v>134</v>
      </c>
      <c r="B134" s="126" t="s">
        <v>171</v>
      </c>
    </row>
    <row r="135" spans="1:2" x14ac:dyDescent="0.2">
      <c r="A135">
        <v>135</v>
      </c>
      <c r="B135" s="126" t="s">
        <v>172</v>
      </c>
    </row>
    <row r="136" spans="1:2" x14ac:dyDescent="0.2">
      <c r="A136">
        <v>136</v>
      </c>
      <c r="B136" s="126" t="s">
        <v>173</v>
      </c>
    </row>
    <row r="137" spans="1:2" x14ac:dyDescent="0.2">
      <c r="A137">
        <v>137</v>
      </c>
      <c r="B137" s="126" t="s">
        <v>174</v>
      </c>
    </row>
    <row r="138" spans="1:2" x14ac:dyDescent="0.2">
      <c r="A138">
        <v>138</v>
      </c>
      <c r="B138" s="126" t="s">
        <v>175</v>
      </c>
    </row>
    <row r="139" spans="1:2" x14ac:dyDescent="0.2">
      <c r="A139">
        <v>139</v>
      </c>
      <c r="B139" s="126" t="s">
        <v>176</v>
      </c>
    </row>
    <row r="140" spans="1:2" x14ac:dyDescent="0.2">
      <c r="A140">
        <v>140</v>
      </c>
      <c r="B140" s="126" t="s">
        <v>177</v>
      </c>
    </row>
    <row r="141" spans="1:2" x14ac:dyDescent="0.2">
      <c r="A141">
        <v>141</v>
      </c>
      <c r="B141" s="126" t="s">
        <v>178</v>
      </c>
    </row>
    <row r="142" spans="1:2" x14ac:dyDescent="0.2">
      <c r="A142">
        <v>142</v>
      </c>
      <c r="B142" s="126" t="s">
        <v>179</v>
      </c>
    </row>
    <row r="143" spans="1:2" x14ac:dyDescent="0.2">
      <c r="A143">
        <v>143</v>
      </c>
      <c r="B143" s="126" t="s">
        <v>180</v>
      </c>
    </row>
    <row r="144" spans="1:2" x14ac:dyDescent="0.2">
      <c r="A144">
        <v>144</v>
      </c>
      <c r="B144" s="126" t="s">
        <v>181</v>
      </c>
    </row>
    <row r="145" spans="1:2" x14ac:dyDescent="0.2">
      <c r="A145">
        <v>145</v>
      </c>
      <c r="B145" s="126" t="s">
        <v>182</v>
      </c>
    </row>
    <row r="146" spans="1:2" x14ac:dyDescent="0.2">
      <c r="A146">
        <v>146</v>
      </c>
      <c r="B146" s="126" t="s">
        <v>183</v>
      </c>
    </row>
    <row r="147" spans="1:2" x14ac:dyDescent="0.2">
      <c r="A147">
        <v>147</v>
      </c>
      <c r="B147" s="126" t="s">
        <v>184</v>
      </c>
    </row>
    <row r="148" spans="1:2" x14ac:dyDescent="0.2">
      <c r="A148">
        <v>148</v>
      </c>
      <c r="B148" s="126" t="s">
        <v>185</v>
      </c>
    </row>
    <row r="149" spans="1:2" x14ac:dyDescent="0.2">
      <c r="A149">
        <v>149</v>
      </c>
      <c r="B149" s="126" t="s">
        <v>186</v>
      </c>
    </row>
    <row r="150" spans="1:2" x14ac:dyDescent="0.2">
      <c r="A150">
        <v>150</v>
      </c>
      <c r="B150" s="126" t="s">
        <v>187</v>
      </c>
    </row>
    <row r="151" spans="1:2" x14ac:dyDescent="0.2">
      <c r="A151">
        <v>151</v>
      </c>
      <c r="B151" s="126" t="s">
        <v>188</v>
      </c>
    </row>
    <row r="152" spans="1:2" x14ac:dyDescent="0.2">
      <c r="A152">
        <v>152</v>
      </c>
      <c r="B152" s="126" t="s">
        <v>189</v>
      </c>
    </row>
    <row r="153" spans="1:2" x14ac:dyDescent="0.2">
      <c r="A153">
        <v>153</v>
      </c>
      <c r="B153" s="126" t="s">
        <v>190</v>
      </c>
    </row>
    <row r="154" spans="1:2" x14ac:dyDescent="0.2">
      <c r="A154">
        <v>154</v>
      </c>
      <c r="B154" s="126" t="s">
        <v>191</v>
      </c>
    </row>
    <row r="155" spans="1:2" x14ac:dyDescent="0.2">
      <c r="A155">
        <v>155</v>
      </c>
      <c r="B155" s="126" t="s">
        <v>192</v>
      </c>
    </row>
    <row r="156" spans="1:2" x14ac:dyDescent="0.2">
      <c r="A156">
        <v>156</v>
      </c>
      <c r="B156" s="126" t="s">
        <v>193</v>
      </c>
    </row>
    <row r="157" spans="1:2" x14ac:dyDescent="0.2">
      <c r="A157">
        <v>157</v>
      </c>
      <c r="B157" s="126" t="s">
        <v>194</v>
      </c>
    </row>
    <row r="158" spans="1:2" x14ac:dyDescent="0.2">
      <c r="A158">
        <v>158</v>
      </c>
      <c r="B158" s="126" t="s">
        <v>195</v>
      </c>
    </row>
    <row r="159" spans="1:2" x14ac:dyDescent="0.2">
      <c r="A159">
        <v>159</v>
      </c>
      <c r="B159" s="126" t="s">
        <v>196</v>
      </c>
    </row>
    <row r="160" spans="1:2" x14ac:dyDescent="0.2">
      <c r="A160">
        <v>160</v>
      </c>
      <c r="B160" s="126" t="s">
        <v>197</v>
      </c>
    </row>
    <row r="161" spans="1:2" x14ac:dyDescent="0.2">
      <c r="A161">
        <v>161</v>
      </c>
      <c r="B161" s="126" t="s">
        <v>198</v>
      </c>
    </row>
    <row r="162" spans="1:2" x14ac:dyDescent="0.2">
      <c r="A162">
        <v>162</v>
      </c>
      <c r="B162" s="126" t="s">
        <v>199</v>
      </c>
    </row>
    <row r="163" spans="1:2" x14ac:dyDescent="0.2">
      <c r="A163">
        <v>163</v>
      </c>
      <c r="B163" s="126" t="s">
        <v>200</v>
      </c>
    </row>
    <row r="164" spans="1:2" x14ac:dyDescent="0.2">
      <c r="A164">
        <v>164</v>
      </c>
      <c r="B164" s="126" t="s">
        <v>201</v>
      </c>
    </row>
    <row r="165" spans="1:2" x14ac:dyDescent="0.2">
      <c r="A165">
        <v>165</v>
      </c>
      <c r="B165" s="126" t="s">
        <v>202</v>
      </c>
    </row>
    <row r="166" spans="1:2" x14ac:dyDescent="0.2">
      <c r="A166">
        <v>166</v>
      </c>
      <c r="B166" s="126" t="s">
        <v>203</v>
      </c>
    </row>
    <row r="167" spans="1:2" x14ac:dyDescent="0.2">
      <c r="A167">
        <v>167</v>
      </c>
      <c r="B167" s="126" t="s">
        <v>21</v>
      </c>
    </row>
    <row r="168" spans="1:2" x14ac:dyDescent="0.2">
      <c r="A168">
        <v>168</v>
      </c>
      <c r="B168" s="126" t="s">
        <v>204</v>
      </c>
    </row>
    <row r="169" spans="1:2" x14ac:dyDescent="0.2">
      <c r="A169">
        <v>169</v>
      </c>
      <c r="B169" s="126" t="s">
        <v>499</v>
      </c>
    </row>
    <row r="170" spans="1:2" x14ac:dyDescent="0.2">
      <c r="A170">
        <v>170</v>
      </c>
      <c r="B170" s="126" t="s">
        <v>205</v>
      </c>
    </row>
    <row r="171" spans="1:2" x14ac:dyDescent="0.2">
      <c r="A171">
        <v>171</v>
      </c>
      <c r="B171" s="126" t="s">
        <v>206</v>
      </c>
    </row>
    <row r="172" spans="1:2" x14ac:dyDescent="0.2">
      <c r="A172">
        <v>172</v>
      </c>
      <c r="B172" s="126" t="s">
        <v>207</v>
      </c>
    </row>
    <row r="173" spans="1:2" x14ac:dyDescent="0.2">
      <c r="A173">
        <v>173</v>
      </c>
      <c r="B173" s="126" t="s">
        <v>208</v>
      </c>
    </row>
    <row r="174" spans="1:2" x14ac:dyDescent="0.2">
      <c r="A174">
        <v>174</v>
      </c>
      <c r="B174" s="126" t="s">
        <v>209</v>
      </c>
    </row>
    <row r="175" spans="1:2" x14ac:dyDescent="0.2">
      <c r="A175">
        <v>175</v>
      </c>
      <c r="B175" s="126" t="s">
        <v>210</v>
      </c>
    </row>
    <row r="176" spans="1:2" x14ac:dyDescent="0.2">
      <c r="A176">
        <v>176</v>
      </c>
      <c r="B176" s="126" t="s">
        <v>211</v>
      </c>
    </row>
    <row r="177" spans="1:2" x14ac:dyDescent="0.2">
      <c r="A177">
        <v>177</v>
      </c>
      <c r="B177" s="126" t="s">
        <v>212</v>
      </c>
    </row>
    <row r="178" spans="1:2" x14ac:dyDescent="0.2">
      <c r="A178">
        <v>178</v>
      </c>
      <c r="B178" s="126" t="s">
        <v>213</v>
      </c>
    </row>
    <row r="179" spans="1:2" x14ac:dyDescent="0.2">
      <c r="A179">
        <v>179</v>
      </c>
      <c r="B179" s="126" t="s">
        <v>214</v>
      </c>
    </row>
    <row r="180" spans="1:2" x14ac:dyDescent="0.2">
      <c r="A180">
        <v>180</v>
      </c>
      <c r="B180" s="126" t="s">
        <v>215</v>
      </c>
    </row>
    <row r="181" spans="1:2" x14ac:dyDescent="0.2">
      <c r="A181">
        <v>181</v>
      </c>
      <c r="B181" s="126" t="s">
        <v>216</v>
      </c>
    </row>
    <row r="182" spans="1:2" x14ac:dyDescent="0.2">
      <c r="A182">
        <v>182</v>
      </c>
      <c r="B182" s="126" t="s">
        <v>217</v>
      </c>
    </row>
    <row r="183" spans="1:2" x14ac:dyDescent="0.2">
      <c r="A183">
        <v>183</v>
      </c>
      <c r="B183" s="126" t="s">
        <v>218</v>
      </c>
    </row>
    <row r="184" spans="1:2" x14ac:dyDescent="0.2">
      <c r="A184">
        <v>184</v>
      </c>
      <c r="B184" s="126" t="s">
        <v>219</v>
      </c>
    </row>
    <row r="185" spans="1:2" x14ac:dyDescent="0.2">
      <c r="A185">
        <v>185</v>
      </c>
      <c r="B185" s="126" t="s">
        <v>220</v>
      </c>
    </row>
    <row r="186" spans="1:2" x14ac:dyDescent="0.2">
      <c r="A186">
        <v>186</v>
      </c>
      <c r="B186" s="126" t="s">
        <v>221</v>
      </c>
    </row>
    <row r="187" spans="1:2" x14ac:dyDescent="0.2">
      <c r="A187">
        <v>187</v>
      </c>
      <c r="B187" s="126" t="s">
        <v>222</v>
      </c>
    </row>
    <row r="188" spans="1:2" x14ac:dyDescent="0.2">
      <c r="A188">
        <v>188</v>
      </c>
      <c r="B188" s="126" t="s">
        <v>223</v>
      </c>
    </row>
    <row r="189" spans="1:2" x14ac:dyDescent="0.2">
      <c r="A189">
        <v>189</v>
      </c>
      <c r="B189" s="126" t="s">
        <v>224</v>
      </c>
    </row>
    <row r="190" spans="1:2" x14ac:dyDescent="0.2">
      <c r="A190">
        <v>190</v>
      </c>
      <c r="B190" s="126" t="s">
        <v>225</v>
      </c>
    </row>
    <row r="191" spans="1:2" x14ac:dyDescent="0.2">
      <c r="A191">
        <v>191</v>
      </c>
      <c r="B191" s="126" t="s">
        <v>226</v>
      </c>
    </row>
    <row r="192" spans="1:2" x14ac:dyDescent="0.2">
      <c r="A192">
        <v>192</v>
      </c>
      <c r="B192" s="126" t="s">
        <v>227</v>
      </c>
    </row>
    <row r="193" spans="1:2" x14ac:dyDescent="0.2">
      <c r="A193">
        <v>193</v>
      </c>
      <c r="B193" s="126" t="s">
        <v>228</v>
      </c>
    </row>
    <row r="194" spans="1:2" x14ac:dyDescent="0.2">
      <c r="A194">
        <v>194</v>
      </c>
      <c r="B194" s="126" t="s">
        <v>229</v>
      </c>
    </row>
    <row r="195" spans="1:2" x14ac:dyDescent="0.2">
      <c r="A195">
        <v>195</v>
      </c>
      <c r="B195" s="126" t="s">
        <v>230</v>
      </c>
    </row>
    <row r="196" spans="1:2" x14ac:dyDescent="0.2">
      <c r="A196">
        <v>196</v>
      </c>
      <c r="B196" s="126" t="s">
        <v>231</v>
      </c>
    </row>
    <row r="197" spans="1:2" x14ac:dyDescent="0.2">
      <c r="A197">
        <v>197</v>
      </c>
      <c r="B197" s="126" t="s">
        <v>232</v>
      </c>
    </row>
    <row r="198" spans="1:2" x14ac:dyDescent="0.2">
      <c r="A198">
        <v>198</v>
      </c>
      <c r="B198" s="126" t="s">
        <v>233</v>
      </c>
    </row>
    <row r="199" spans="1:2" x14ac:dyDescent="0.2">
      <c r="A199">
        <v>199</v>
      </c>
      <c r="B199" s="126" t="s">
        <v>234</v>
      </c>
    </row>
    <row r="200" spans="1:2" x14ac:dyDescent="0.2">
      <c r="A200">
        <v>200</v>
      </c>
      <c r="B200" s="126" t="s">
        <v>235</v>
      </c>
    </row>
    <row r="201" spans="1:2" x14ac:dyDescent="0.2">
      <c r="A201">
        <v>201</v>
      </c>
      <c r="B201" s="126" t="s">
        <v>236</v>
      </c>
    </row>
    <row r="202" spans="1:2" x14ac:dyDescent="0.2">
      <c r="A202">
        <v>202</v>
      </c>
      <c r="B202" s="126" t="s">
        <v>237</v>
      </c>
    </row>
    <row r="203" spans="1:2" x14ac:dyDescent="0.2">
      <c r="A203">
        <v>203</v>
      </c>
      <c r="B203" s="126" t="s">
        <v>238</v>
      </c>
    </row>
    <row r="204" spans="1:2" x14ac:dyDescent="0.2">
      <c r="A204">
        <v>204</v>
      </c>
      <c r="B204" s="126" t="s">
        <v>239</v>
      </c>
    </row>
    <row r="205" spans="1:2" x14ac:dyDescent="0.2">
      <c r="A205">
        <v>205</v>
      </c>
      <c r="B205" s="126" t="s">
        <v>240</v>
      </c>
    </row>
    <row r="206" spans="1:2" x14ac:dyDescent="0.2">
      <c r="A206">
        <v>206</v>
      </c>
      <c r="B206" s="126" t="s">
        <v>241</v>
      </c>
    </row>
    <row r="207" spans="1:2" x14ac:dyDescent="0.2">
      <c r="A207">
        <v>207</v>
      </c>
      <c r="B207" s="126" t="s">
        <v>242</v>
      </c>
    </row>
    <row r="208" spans="1:2" x14ac:dyDescent="0.2">
      <c r="A208">
        <v>208</v>
      </c>
      <c r="B208" s="126" t="s">
        <v>243</v>
      </c>
    </row>
    <row r="209" spans="1:2" x14ac:dyDescent="0.2">
      <c r="A209">
        <v>209</v>
      </c>
      <c r="B209" s="126" t="s">
        <v>244</v>
      </c>
    </row>
    <row r="210" spans="1:2" x14ac:dyDescent="0.2">
      <c r="A210">
        <v>210</v>
      </c>
      <c r="B210" s="126" t="s">
        <v>245</v>
      </c>
    </row>
    <row r="211" spans="1:2" x14ac:dyDescent="0.2">
      <c r="A211">
        <v>211</v>
      </c>
      <c r="B211" s="126" t="s">
        <v>246</v>
      </c>
    </row>
    <row r="212" spans="1:2" x14ac:dyDescent="0.2">
      <c r="A212">
        <v>212</v>
      </c>
      <c r="B212" s="126" t="s">
        <v>501</v>
      </c>
    </row>
    <row r="213" spans="1:2" x14ac:dyDescent="0.2">
      <c r="A213">
        <v>213</v>
      </c>
      <c r="B213" s="126" t="s">
        <v>247</v>
      </c>
    </row>
    <row r="214" spans="1:2" x14ac:dyDescent="0.2">
      <c r="A214">
        <v>214</v>
      </c>
      <c r="B214" s="126" t="s">
        <v>248</v>
      </c>
    </row>
    <row r="215" spans="1:2" x14ac:dyDescent="0.2">
      <c r="A215">
        <v>215</v>
      </c>
      <c r="B215" s="126" t="s">
        <v>249</v>
      </c>
    </row>
    <row r="216" spans="1:2" x14ac:dyDescent="0.2">
      <c r="A216">
        <v>216</v>
      </c>
      <c r="B216" s="126" t="s">
        <v>250</v>
      </c>
    </row>
    <row r="217" spans="1:2" x14ac:dyDescent="0.2">
      <c r="A217">
        <v>217</v>
      </c>
      <c r="B217" s="126" t="s">
        <v>251</v>
      </c>
    </row>
    <row r="218" spans="1:2" x14ac:dyDescent="0.2">
      <c r="A218">
        <v>218</v>
      </c>
      <c r="B218" s="126" t="s">
        <v>252</v>
      </c>
    </row>
    <row r="219" spans="1:2" x14ac:dyDescent="0.2">
      <c r="A219">
        <v>219</v>
      </c>
      <c r="B219" s="126" t="s">
        <v>253</v>
      </c>
    </row>
    <row r="220" spans="1:2" x14ac:dyDescent="0.2">
      <c r="A220">
        <v>220</v>
      </c>
      <c r="B220" s="126" t="s">
        <v>254</v>
      </c>
    </row>
    <row r="221" spans="1:2" x14ac:dyDescent="0.2">
      <c r="A221">
        <v>221</v>
      </c>
      <c r="B221" s="126" t="s">
        <v>255</v>
      </c>
    </row>
    <row r="222" spans="1:2" x14ac:dyDescent="0.2">
      <c r="A222">
        <v>222</v>
      </c>
      <c r="B222" s="126" t="s">
        <v>256</v>
      </c>
    </row>
    <row r="223" spans="1:2" x14ac:dyDescent="0.2">
      <c r="A223">
        <v>223</v>
      </c>
      <c r="B223" s="126" t="s">
        <v>257</v>
      </c>
    </row>
    <row r="224" spans="1:2" x14ac:dyDescent="0.2">
      <c r="A224">
        <v>224</v>
      </c>
      <c r="B224" s="126" t="s">
        <v>258</v>
      </c>
    </row>
    <row r="225" spans="1:2" x14ac:dyDescent="0.2">
      <c r="A225">
        <v>225</v>
      </c>
      <c r="B225" s="126" t="s">
        <v>259</v>
      </c>
    </row>
    <row r="226" spans="1:2" x14ac:dyDescent="0.2">
      <c r="A226">
        <v>226</v>
      </c>
      <c r="B226" s="126" t="s">
        <v>34</v>
      </c>
    </row>
    <row r="227" spans="1:2" x14ac:dyDescent="0.2">
      <c r="A227">
        <v>227</v>
      </c>
      <c r="B227" s="126" t="s">
        <v>35</v>
      </c>
    </row>
    <row r="228" spans="1:2" x14ac:dyDescent="0.2">
      <c r="A228">
        <v>228</v>
      </c>
      <c r="B228" s="126" t="s">
        <v>260</v>
      </c>
    </row>
    <row r="229" spans="1:2" x14ac:dyDescent="0.2">
      <c r="A229">
        <v>229</v>
      </c>
      <c r="B229" s="126" t="s">
        <v>261</v>
      </c>
    </row>
    <row r="230" spans="1:2" x14ac:dyDescent="0.2">
      <c r="A230">
        <v>230</v>
      </c>
      <c r="B230" s="126" t="s">
        <v>262</v>
      </c>
    </row>
    <row r="231" spans="1:2" x14ac:dyDescent="0.2">
      <c r="A231">
        <v>231</v>
      </c>
      <c r="B231" s="126" t="s">
        <v>263</v>
      </c>
    </row>
    <row r="232" spans="1:2" x14ac:dyDescent="0.2">
      <c r="A232">
        <v>232</v>
      </c>
      <c r="B232" s="126" t="s">
        <v>264</v>
      </c>
    </row>
    <row r="233" spans="1:2" x14ac:dyDescent="0.2">
      <c r="A233">
        <v>233</v>
      </c>
      <c r="B233" s="126" t="s">
        <v>265</v>
      </c>
    </row>
    <row r="234" spans="1:2" x14ac:dyDescent="0.2">
      <c r="A234">
        <v>234</v>
      </c>
      <c r="B234" s="126" t="s">
        <v>266</v>
      </c>
    </row>
    <row r="235" spans="1:2" x14ac:dyDescent="0.2">
      <c r="A235">
        <v>235</v>
      </c>
      <c r="B235" s="126" t="s">
        <v>267</v>
      </c>
    </row>
    <row r="236" spans="1:2" x14ac:dyDescent="0.2">
      <c r="A236">
        <v>236</v>
      </c>
      <c r="B236" s="126" t="s">
        <v>268</v>
      </c>
    </row>
    <row r="237" spans="1:2" x14ac:dyDescent="0.2">
      <c r="A237">
        <v>237</v>
      </c>
      <c r="B237" s="126" t="s">
        <v>269</v>
      </c>
    </row>
    <row r="238" spans="1:2" x14ac:dyDescent="0.2">
      <c r="A238">
        <v>238</v>
      </c>
      <c r="B238" s="126" t="s">
        <v>270</v>
      </c>
    </row>
    <row r="239" spans="1:2" x14ac:dyDescent="0.2">
      <c r="A239">
        <v>239</v>
      </c>
      <c r="B239" s="126" t="s">
        <v>271</v>
      </c>
    </row>
    <row r="240" spans="1:2" x14ac:dyDescent="0.2">
      <c r="A240">
        <v>240</v>
      </c>
      <c r="B240" s="126" t="s">
        <v>272</v>
      </c>
    </row>
    <row r="241" spans="1:2" x14ac:dyDescent="0.2">
      <c r="A241">
        <v>241</v>
      </c>
      <c r="B241" s="126" t="s">
        <v>273</v>
      </c>
    </row>
    <row r="242" spans="1:2" x14ac:dyDescent="0.2">
      <c r="A242">
        <v>242</v>
      </c>
      <c r="B242" s="126" t="s">
        <v>274</v>
      </c>
    </row>
    <row r="243" spans="1:2" x14ac:dyDescent="0.2">
      <c r="A243">
        <v>243</v>
      </c>
      <c r="B243" s="126" t="s">
        <v>275</v>
      </c>
    </row>
    <row r="244" spans="1:2" x14ac:dyDescent="0.2">
      <c r="A244">
        <v>244</v>
      </c>
      <c r="B244" s="126" t="s">
        <v>276</v>
      </c>
    </row>
    <row r="245" spans="1:2" x14ac:dyDescent="0.2">
      <c r="A245">
        <v>245</v>
      </c>
      <c r="B245" s="126" t="s">
        <v>277</v>
      </c>
    </row>
    <row r="246" spans="1:2" x14ac:dyDescent="0.2">
      <c r="A246">
        <v>246</v>
      </c>
      <c r="B246" s="126" t="s">
        <v>278</v>
      </c>
    </row>
    <row r="247" spans="1:2" x14ac:dyDescent="0.2">
      <c r="A247">
        <v>247</v>
      </c>
      <c r="B247" s="126" t="s">
        <v>279</v>
      </c>
    </row>
    <row r="248" spans="1:2" x14ac:dyDescent="0.2">
      <c r="A248">
        <v>248</v>
      </c>
      <c r="B248" s="126" t="s">
        <v>280</v>
      </c>
    </row>
    <row r="249" spans="1:2" x14ac:dyDescent="0.2">
      <c r="A249">
        <v>249</v>
      </c>
      <c r="B249" s="126" t="s">
        <v>281</v>
      </c>
    </row>
    <row r="250" spans="1:2" x14ac:dyDescent="0.2">
      <c r="A250">
        <v>250</v>
      </c>
      <c r="B250" s="126" t="s">
        <v>282</v>
      </c>
    </row>
    <row r="251" spans="1:2" x14ac:dyDescent="0.2">
      <c r="A251">
        <v>251</v>
      </c>
      <c r="B251" s="126" t="s">
        <v>283</v>
      </c>
    </row>
    <row r="252" spans="1:2" x14ac:dyDescent="0.2">
      <c r="A252">
        <v>252</v>
      </c>
      <c r="B252" s="126" t="s">
        <v>284</v>
      </c>
    </row>
    <row r="253" spans="1:2" x14ac:dyDescent="0.2">
      <c r="A253">
        <v>253</v>
      </c>
      <c r="B253" s="126" t="s">
        <v>285</v>
      </c>
    </row>
    <row r="254" spans="1:2" x14ac:dyDescent="0.2">
      <c r="A254">
        <v>254</v>
      </c>
      <c r="B254" s="126" t="s">
        <v>286</v>
      </c>
    </row>
    <row r="255" spans="1:2" x14ac:dyDescent="0.2">
      <c r="A255">
        <v>255</v>
      </c>
      <c r="B255" s="126" t="s">
        <v>22</v>
      </c>
    </row>
    <row r="256" spans="1:2" x14ac:dyDescent="0.2">
      <c r="A256">
        <v>256</v>
      </c>
      <c r="B256" s="126" t="s">
        <v>287</v>
      </c>
    </row>
    <row r="257" spans="1:2" x14ac:dyDescent="0.2">
      <c r="A257">
        <v>257</v>
      </c>
      <c r="B257" s="126" t="s">
        <v>288</v>
      </c>
    </row>
    <row r="258" spans="1:2" x14ac:dyDescent="0.2">
      <c r="A258">
        <v>258</v>
      </c>
      <c r="B258" s="126" t="s">
        <v>289</v>
      </c>
    </row>
    <row r="259" spans="1:2" x14ac:dyDescent="0.2">
      <c r="A259">
        <v>259</v>
      </c>
      <c r="B259" s="126" t="s">
        <v>290</v>
      </c>
    </row>
    <row r="260" spans="1:2" x14ac:dyDescent="0.2">
      <c r="A260">
        <v>260</v>
      </c>
      <c r="B260" s="126" t="s">
        <v>291</v>
      </c>
    </row>
    <row r="261" spans="1:2" x14ac:dyDescent="0.2">
      <c r="A261">
        <v>261</v>
      </c>
      <c r="B261" s="126" t="s">
        <v>292</v>
      </c>
    </row>
    <row r="262" spans="1:2" x14ac:dyDescent="0.2">
      <c r="A262">
        <v>262</v>
      </c>
      <c r="B262" s="126" t="s">
        <v>293</v>
      </c>
    </row>
    <row r="263" spans="1:2" x14ac:dyDescent="0.2">
      <c r="A263">
        <v>263</v>
      </c>
      <c r="B263" s="126" t="s">
        <v>294</v>
      </c>
    </row>
    <row r="264" spans="1:2" x14ac:dyDescent="0.2">
      <c r="A264">
        <v>264</v>
      </c>
      <c r="B264" s="126" t="s">
        <v>295</v>
      </c>
    </row>
    <row r="265" spans="1:2" x14ac:dyDescent="0.2">
      <c r="A265">
        <v>265</v>
      </c>
      <c r="B265" s="126" t="s">
        <v>296</v>
      </c>
    </row>
    <row r="266" spans="1:2" x14ac:dyDescent="0.2">
      <c r="A266">
        <v>266</v>
      </c>
      <c r="B266" s="126" t="s">
        <v>297</v>
      </c>
    </row>
    <row r="267" spans="1:2" x14ac:dyDescent="0.2">
      <c r="A267">
        <v>267</v>
      </c>
      <c r="B267" s="126" t="s">
        <v>298</v>
      </c>
    </row>
    <row r="268" spans="1:2" x14ac:dyDescent="0.2">
      <c r="A268">
        <v>268</v>
      </c>
      <c r="B268" s="126" t="s">
        <v>299</v>
      </c>
    </row>
    <row r="269" spans="1:2" x14ac:dyDescent="0.2">
      <c r="A269">
        <v>269</v>
      </c>
      <c r="B269" s="126" t="s">
        <v>300</v>
      </c>
    </row>
    <row r="270" spans="1:2" x14ac:dyDescent="0.2">
      <c r="A270">
        <v>270</v>
      </c>
      <c r="B270" s="126" t="s">
        <v>301</v>
      </c>
    </row>
    <row r="271" spans="1:2" x14ac:dyDescent="0.2">
      <c r="A271">
        <v>271</v>
      </c>
      <c r="B271" s="126" t="s">
        <v>302</v>
      </c>
    </row>
    <row r="272" spans="1:2" x14ac:dyDescent="0.2">
      <c r="A272">
        <v>272</v>
      </c>
      <c r="B272" s="126" t="s">
        <v>303</v>
      </c>
    </row>
    <row r="273" spans="1:2" x14ac:dyDescent="0.2">
      <c r="A273">
        <v>273</v>
      </c>
      <c r="B273" s="126" t="s">
        <v>304</v>
      </c>
    </row>
    <row r="274" spans="1:2" x14ac:dyDescent="0.2">
      <c r="A274">
        <v>274</v>
      </c>
      <c r="B274" s="126" t="s">
        <v>305</v>
      </c>
    </row>
    <row r="275" spans="1:2" x14ac:dyDescent="0.2">
      <c r="A275">
        <v>275</v>
      </c>
      <c r="B275" s="126" t="s">
        <v>306</v>
      </c>
    </row>
    <row r="276" spans="1:2" x14ac:dyDescent="0.2">
      <c r="A276">
        <v>276</v>
      </c>
      <c r="B276" s="126" t="s">
        <v>307</v>
      </c>
    </row>
    <row r="277" spans="1:2" x14ac:dyDescent="0.2">
      <c r="A277">
        <v>277</v>
      </c>
      <c r="B277" s="126" t="s">
        <v>308</v>
      </c>
    </row>
    <row r="278" spans="1:2" x14ac:dyDescent="0.2">
      <c r="A278">
        <v>278</v>
      </c>
      <c r="B278" s="126" t="s">
        <v>23</v>
      </c>
    </row>
    <row r="279" spans="1:2" x14ac:dyDescent="0.2">
      <c r="A279">
        <v>279</v>
      </c>
      <c r="B279" s="126" t="s">
        <v>309</v>
      </c>
    </row>
    <row r="280" spans="1:2" x14ac:dyDescent="0.2">
      <c r="A280">
        <v>280</v>
      </c>
      <c r="B280" s="126" t="s">
        <v>310</v>
      </c>
    </row>
    <row r="281" spans="1:2" x14ac:dyDescent="0.2">
      <c r="A281">
        <v>281</v>
      </c>
      <c r="B281" s="126" t="s">
        <v>311</v>
      </c>
    </row>
    <row r="282" spans="1:2" x14ac:dyDescent="0.2">
      <c r="A282">
        <v>282</v>
      </c>
      <c r="B282" s="126" t="s">
        <v>312</v>
      </c>
    </row>
    <row r="283" spans="1:2" x14ac:dyDescent="0.2">
      <c r="A283">
        <v>283</v>
      </c>
      <c r="B283" s="126" t="s">
        <v>313</v>
      </c>
    </row>
    <row r="284" spans="1:2" x14ac:dyDescent="0.2">
      <c r="A284">
        <v>284</v>
      </c>
      <c r="B284" s="126" t="s">
        <v>314</v>
      </c>
    </row>
    <row r="285" spans="1:2" x14ac:dyDescent="0.2">
      <c r="A285">
        <v>285</v>
      </c>
      <c r="B285" s="126" t="s">
        <v>315</v>
      </c>
    </row>
    <row r="286" spans="1:2" x14ac:dyDescent="0.2">
      <c r="A286">
        <v>286</v>
      </c>
      <c r="B286" s="126" t="s">
        <v>316</v>
      </c>
    </row>
    <row r="287" spans="1:2" x14ac:dyDescent="0.2">
      <c r="A287">
        <v>287</v>
      </c>
      <c r="B287" s="126" t="s">
        <v>317</v>
      </c>
    </row>
    <row r="288" spans="1:2" x14ac:dyDescent="0.2">
      <c r="A288">
        <v>288</v>
      </c>
      <c r="B288" s="126" t="s">
        <v>318</v>
      </c>
    </row>
    <row r="289" spans="1:2" x14ac:dyDescent="0.2">
      <c r="A289">
        <v>289</v>
      </c>
      <c r="B289" s="126" t="s">
        <v>319</v>
      </c>
    </row>
    <row r="290" spans="1:2" x14ac:dyDescent="0.2">
      <c r="A290">
        <v>290</v>
      </c>
      <c r="B290" s="126" t="s">
        <v>320</v>
      </c>
    </row>
    <row r="291" spans="1:2" x14ac:dyDescent="0.2">
      <c r="A291">
        <v>291</v>
      </c>
      <c r="B291" s="126" t="s">
        <v>321</v>
      </c>
    </row>
    <row r="292" spans="1:2" x14ac:dyDescent="0.2">
      <c r="A292">
        <v>292</v>
      </c>
      <c r="B292" s="126" t="s">
        <v>322</v>
      </c>
    </row>
    <row r="293" spans="1:2" x14ac:dyDescent="0.2">
      <c r="A293">
        <v>293</v>
      </c>
      <c r="B293" s="63" t="s">
        <v>323</v>
      </c>
    </row>
    <row r="294" spans="1:2" x14ac:dyDescent="0.2">
      <c r="A294">
        <v>294</v>
      </c>
      <c r="B294" s="126" t="s">
        <v>324</v>
      </c>
    </row>
    <row r="295" spans="1:2" x14ac:dyDescent="0.2">
      <c r="A295">
        <v>295</v>
      </c>
      <c r="B295" s="126" t="s">
        <v>325</v>
      </c>
    </row>
    <row r="296" spans="1:2" x14ac:dyDescent="0.2">
      <c r="A296">
        <v>296</v>
      </c>
      <c r="B296" s="126" t="s">
        <v>326</v>
      </c>
    </row>
    <row r="297" spans="1:2" x14ac:dyDescent="0.2">
      <c r="A297">
        <v>297</v>
      </c>
      <c r="B297" s="126" t="s">
        <v>24</v>
      </c>
    </row>
    <row r="298" spans="1:2" x14ac:dyDescent="0.2">
      <c r="A298">
        <v>298</v>
      </c>
      <c r="B298" s="126" t="s">
        <v>503</v>
      </c>
    </row>
    <row r="299" spans="1:2" x14ac:dyDescent="0.2">
      <c r="A299">
        <v>299</v>
      </c>
      <c r="B299" s="126" t="s">
        <v>502</v>
      </c>
    </row>
    <row r="300" spans="1:2" x14ac:dyDescent="0.2">
      <c r="A300">
        <v>300</v>
      </c>
      <c r="B300" s="126" t="s">
        <v>327</v>
      </c>
    </row>
  </sheetData>
  <sheetProtection sheet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21</vt:i4>
      </vt:variant>
    </vt:vector>
  </HeadingPairs>
  <TitlesOfParts>
    <vt:vector size="26" baseType="lpstr">
      <vt:lpstr>Standard format (200 pts)</vt:lpstr>
      <vt:lpstr>Reduced format (100 pts)</vt:lpstr>
      <vt:lpstr>Big battles (300 pts)</vt:lpstr>
      <vt:lpstr>Version History</vt:lpstr>
      <vt:lpstr>Armies V4</vt:lpstr>
      <vt:lpstr>'Big battles (300 pts)'!Allié</vt:lpstr>
      <vt:lpstr>'Reduced format (100 pts)'!Allié</vt:lpstr>
      <vt:lpstr>'Standard format (200 pts)'!Allié</vt:lpstr>
      <vt:lpstr>'Big battles (300 pts)'!Camp</vt:lpstr>
      <vt:lpstr>'Reduced format (100 pts)'!Camp</vt:lpstr>
      <vt:lpstr>'Standard format (200 pts)'!Camp</vt:lpstr>
      <vt:lpstr>'Big battles (300 pts)'!General</vt:lpstr>
      <vt:lpstr>'Reduced format (100 pts)'!General</vt:lpstr>
      <vt:lpstr>'Standard format (200 pts)'!General</vt:lpstr>
      <vt:lpstr>'Big battles (300 pts)'!Qualité</vt:lpstr>
      <vt:lpstr>'Reduced format (100 pts)'!Qualité</vt:lpstr>
      <vt:lpstr>'Standard format (200 pts)'!Qualité</vt:lpstr>
      <vt:lpstr>'Big battles (300 pts)'!Terrain</vt:lpstr>
      <vt:lpstr>'Reduced format (100 pts)'!Terrain</vt:lpstr>
      <vt:lpstr>'Standard format (200 pts)'!Terrain</vt:lpstr>
      <vt:lpstr>'Big battles (300 pts)'!Type</vt:lpstr>
      <vt:lpstr>'Reduced format (100 pts)'!Type</vt:lpstr>
      <vt:lpstr>'Standard format (200 pts)'!Type</vt:lpstr>
      <vt:lpstr>'Big battles (300 pts)'!Zone_d_impression</vt:lpstr>
      <vt:lpstr>'Reduced format (100 pts)'!Zone_d_impression</vt:lpstr>
      <vt:lpstr>'Standard format (200 pts)'!Zone_d_impression</vt:lpstr>
    </vt:vector>
  </TitlesOfParts>
  <Company>MERIAL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MERIAL</dc:creator>
  <cp:lastModifiedBy>Hervé Caille</cp:lastModifiedBy>
  <cp:lastPrinted>2021-04-19T23:46:53Z</cp:lastPrinted>
  <dcterms:created xsi:type="dcterms:W3CDTF">2008-07-25T09:06:04Z</dcterms:created>
  <dcterms:modified xsi:type="dcterms:W3CDTF">2024-02-20T15:31:21Z</dcterms:modified>
</cp:coreProperties>
</file>